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0365"/>
  </bookViews>
  <sheets>
    <sheet name="KUĆANSTVA 31.12.2016. PRINT" sheetId="2" r:id="rId1"/>
    <sheet name="List1" sheetId="3" r:id="rId2"/>
    <sheet name="POSL PROSTORI 31.12.2016. PRINT" sheetId="1" r:id="rId3"/>
  </sheets>
  <definedNames>
    <definedName name="_xlnm._FilterDatabase" localSheetId="0" hidden="1">'KUĆANSTVA 31.12.2016. PRINT'!$A$2:$T$704</definedName>
    <definedName name="_xlnm._FilterDatabase" localSheetId="2" hidden="1">'POSL PROSTORI 31.12.2016. PRINT'!$A$4:$T$818</definedName>
    <definedName name="_xlnm.Print_Titles" localSheetId="0">'KUĆANSTVA 31.12.2016. PRINT'!$2:$4</definedName>
    <definedName name="_xlnm.Print_Titles" localSheetId="2">'POSL PROSTORI 31.12.2016. PRINT'!$2:$4</definedName>
    <definedName name="_xlnm.Print_Area" localSheetId="0">'KUĆANSTVA 31.12.2016. PRINT'!$A$1:$U$693</definedName>
    <definedName name="_xlnm.Print_Area" localSheetId="2">'POSL PROSTORI 31.12.2016. PRINT'!$A$1:$U$783</definedName>
  </definedNames>
  <calcPr calcId="162913" concurrentCalc="0"/>
</workbook>
</file>

<file path=xl/calcChain.xml><?xml version="1.0" encoding="utf-8"?>
<calcChain xmlns="http://schemas.openxmlformats.org/spreadsheetml/2006/main">
  <c r="T561" i="2" l="1"/>
  <c r="T668" i="2"/>
  <c r="T669" i="2"/>
  <c r="T557" i="2"/>
  <c r="T678" i="2"/>
  <c r="T677" i="2"/>
  <c r="T670" i="2"/>
  <c r="T671" i="2"/>
  <c r="T672" i="2"/>
  <c r="T673" i="2"/>
  <c r="T430" i="2"/>
  <c r="T428" i="2"/>
  <c r="T429" i="2"/>
  <c r="T280" i="2"/>
  <c r="T281" i="2"/>
  <c r="T725" i="1"/>
  <c r="T689" i="1"/>
  <c r="T667" i="1"/>
  <c r="T666" i="1"/>
  <c r="T665" i="1"/>
  <c r="T664" i="1"/>
  <c r="T604" i="1"/>
  <c r="T603" i="1"/>
  <c r="T589" i="1"/>
  <c r="T590" i="1"/>
  <c r="T465" i="1"/>
  <c r="T466" i="1"/>
  <c r="T467" i="1"/>
  <c r="T460" i="1"/>
  <c r="T461" i="1"/>
  <c r="T463" i="1"/>
  <c r="T462" i="1"/>
  <c r="T459" i="1"/>
  <c r="T458" i="1"/>
  <c r="T438" i="1"/>
  <c r="T437" i="1"/>
  <c r="T436" i="1"/>
  <c r="T435" i="1"/>
  <c r="T434" i="1"/>
  <c r="T475" i="2"/>
  <c r="T511" i="1"/>
  <c r="T128" i="1"/>
  <c r="T139" i="1"/>
  <c r="T50" i="1"/>
  <c r="T55" i="1"/>
  <c r="T25" i="1"/>
  <c r="T469" i="1"/>
  <c r="T555" i="1"/>
  <c r="T554" i="1"/>
  <c r="O15" i="1"/>
  <c r="O12" i="1"/>
  <c r="T470" i="2"/>
  <c r="T431" i="2"/>
  <c r="T403" i="2"/>
  <c r="O15" i="2"/>
  <c r="O12" i="2"/>
  <c r="T49" i="1"/>
  <c r="T647" i="2"/>
  <c r="T648" i="2"/>
  <c r="T649" i="2"/>
  <c r="T650" i="2"/>
  <c r="T651" i="2"/>
  <c r="T656" i="2"/>
  <c r="T660" i="2"/>
  <c r="T661" i="2"/>
  <c r="T665" i="2"/>
  <c r="T667" i="2"/>
  <c r="T679" i="2"/>
  <c r="T681" i="2"/>
  <c r="T682" i="2"/>
  <c r="T652" i="2"/>
  <c r="T653" i="2"/>
  <c r="T654" i="2"/>
  <c r="T655" i="2"/>
  <c r="T657" i="2"/>
  <c r="T658" i="2"/>
  <c r="T659" i="2"/>
  <c r="T664" i="2"/>
  <c r="T666" i="2"/>
  <c r="T674" i="2"/>
  <c r="T675" i="2"/>
  <c r="T676" i="2"/>
  <c r="T680" i="2"/>
  <c r="T683" i="2"/>
  <c r="T684" i="2"/>
  <c r="T685" i="2"/>
  <c r="T686" i="2"/>
  <c r="T687" i="2"/>
  <c r="T688" i="2"/>
  <c r="T13" i="2"/>
  <c r="T273" i="2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6" i="1"/>
  <c r="T27" i="1"/>
  <c r="T28" i="1"/>
  <c r="T29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2" i="1"/>
  <c r="T53" i="1"/>
  <c r="T54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9" i="1"/>
  <c r="T130" i="1"/>
  <c r="T131" i="1"/>
  <c r="T132" i="1"/>
  <c r="T133" i="1"/>
  <c r="T134" i="1"/>
  <c r="T135" i="1"/>
  <c r="T136" i="1"/>
  <c r="T137" i="1"/>
  <c r="T138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5" i="2"/>
  <c r="T6" i="2"/>
  <c r="T7" i="2"/>
  <c r="T8" i="2"/>
  <c r="T9" i="2"/>
  <c r="T10" i="2"/>
  <c r="T11" i="2"/>
  <c r="T12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50" i="2"/>
  <c r="T51" i="2"/>
  <c r="T52" i="2"/>
  <c r="T53" i="2"/>
  <c r="T54" i="2"/>
  <c r="T55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4" i="2"/>
  <c r="T275" i="2"/>
  <c r="T276" i="2"/>
  <c r="T277" i="2"/>
  <c r="T278" i="2"/>
  <c r="T279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470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64" i="1"/>
  <c r="T468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91" i="1"/>
  <c r="T592" i="1"/>
  <c r="T593" i="1"/>
  <c r="T594" i="1"/>
  <c r="T595" i="1"/>
  <c r="T596" i="1"/>
  <c r="T597" i="1"/>
  <c r="T598" i="1"/>
  <c r="T599" i="1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9" i="2"/>
  <c r="T460" i="2"/>
  <c r="T461" i="2"/>
  <c r="T462" i="2"/>
  <c r="T463" i="2"/>
  <c r="T464" i="2"/>
  <c r="T465" i="2"/>
  <c r="T466" i="2"/>
  <c r="T467" i="2"/>
  <c r="T468" i="2"/>
  <c r="T469" i="2"/>
  <c r="T471" i="2"/>
  <c r="T472" i="2"/>
  <c r="T473" i="2"/>
  <c r="T474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90" i="1"/>
  <c r="T691" i="1"/>
  <c r="T692" i="1"/>
  <c r="T693" i="1"/>
  <c r="T694" i="1"/>
  <c r="T695" i="1"/>
  <c r="T696" i="1"/>
  <c r="T699" i="1"/>
  <c r="T700" i="1"/>
  <c r="T701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3" i="1"/>
  <c r="T724" i="1"/>
  <c r="T727" i="1"/>
  <c r="T728" i="1"/>
  <c r="T729" i="1"/>
  <c r="T730" i="1"/>
  <c r="T731" i="1"/>
  <c r="T732" i="1"/>
  <c r="T697" i="1"/>
  <c r="T698" i="1"/>
  <c r="T702" i="1"/>
  <c r="T703" i="1"/>
  <c r="T704" i="1"/>
  <c r="T705" i="1"/>
  <c r="T706" i="1"/>
  <c r="T721" i="1"/>
  <c r="T722" i="1"/>
  <c r="T726" i="1"/>
  <c r="T733" i="1"/>
  <c r="T734" i="1"/>
  <c r="T735" i="1"/>
  <c r="T736" i="1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8" i="2"/>
  <c r="T559" i="2"/>
  <c r="T560" i="2"/>
  <c r="T562" i="2"/>
  <c r="T563" i="2"/>
  <c r="T564" i="2"/>
  <c r="T565" i="2"/>
  <c r="T566" i="2"/>
  <c r="T567" i="2"/>
  <c r="T568" i="2"/>
  <c r="T569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A348" i="2"/>
  <c r="A359" i="2"/>
  <c r="A371" i="2"/>
  <c r="A378" i="2"/>
  <c r="J215" i="2"/>
  <c r="J216" i="2"/>
  <c r="J217" i="2"/>
  <c r="J218" i="2"/>
  <c r="J219" i="2"/>
  <c r="J220" i="2"/>
  <c r="J458" i="2"/>
  <c r="J459" i="2"/>
  <c r="J460" i="2"/>
  <c r="N55" i="2"/>
  <c r="N410" i="2"/>
  <c r="N411" i="2"/>
  <c r="N437" i="2"/>
  <c r="N507" i="2"/>
  <c r="N508" i="2"/>
  <c r="N509" i="2"/>
  <c r="N510" i="2"/>
  <c r="N511" i="2"/>
  <c r="N512" i="2"/>
  <c r="N513" i="2"/>
  <c r="N599" i="2"/>
  <c r="N607" i="2"/>
  <c r="N608" i="2"/>
  <c r="N638" i="2"/>
  <c r="N639" i="2"/>
  <c r="J180" i="1"/>
  <c r="J181" i="1"/>
  <c r="J182" i="1"/>
  <c r="J183" i="1"/>
  <c r="J184" i="1"/>
  <c r="F25" i="2"/>
  <c r="C25" i="2"/>
  <c r="F206" i="1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</calcChain>
</file>

<file path=xl/comments1.xml><?xml version="1.0" encoding="utf-8"?>
<comments xmlns="http://schemas.openxmlformats.org/spreadsheetml/2006/main">
  <authors>
    <author>Lidija Kraljić</author>
    <author>korisnik</author>
  </authors>
  <commentList>
    <comment ref="L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Vidi pod U39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1" authorId="0">
      <text>
        <r>
          <rPr>
            <b/>
            <sz val="9"/>
            <color indexed="81"/>
            <rFont val="Tahoma"/>
            <family val="2"/>
            <charset val="238"/>
          </rPr>
          <t>Vidi pod U40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2" authorId="0">
      <text>
        <r>
          <rPr>
            <b/>
            <sz val="9"/>
            <color indexed="81"/>
            <rFont val="Tahoma"/>
            <family val="2"/>
            <charset val="238"/>
          </rPr>
          <t>Vidi pod U 41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3" authorId="0">
      <text>
        <r>
          <rPr>
            <b/>
            <sz val="9"/>
            <color indexed="81"/>
            <rFont val="Tahoma"/>
            <family val="2"/>
            <charset val="238"/>
          </rPr>
          <t>Vidi pod U 42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4" authorId="0">
      <text>
        <r>
          <rPr>
            <b/>
            <sz val="9"/>
            <color indexed="81"/>
            <rFont val="Tahoma"/>
            <family val="2"/>
            <charset val="238"/>
          </rPr>
          <t>Vidi pod U 43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5" authorId="0">
      <text>
        <r>
          <rPr>
            <b/>
            <sz val="9"/>
            <color indexed="81"/>
            <rFont val="Tahoma"/>
            <family val="2"/>
            <charset val="238"/>
          </rPr>
          <t>Vidi pod U44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6" authorId="0">
      <text>
        <r>
          <rPr>
            <b/>
            <sz val="9"/>
            <color indexed="81"/>
            <rFont val="Tahoma"/>
            <family val="2"/>
            <charset val="238"/>
          </rPr>
          <t>Vidi pod U45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5" authorId="0">
      <text>
        <r>
          <rPr>
            <b/>
            <sz val="9"/>
            <color indexed="81"/>
            <rFont val="Tahoma"/>
            <family val="2"/>
            <charset val="238"/>
          </rPr>
          <t>Vidi pod U53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0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Vidi pod U206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02" authorId="0">
      <text>
        <r>
          <rPr>
            <b/>
            <sz val="9"/>
            <color indexed="81"/>
            <rFont val="Tahoma"/>
            <family val="2"/>
            <charset val="238"/>
          </rPr>
          <t>Vidi pod U 206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02" authorId="0">
      <text>
        <r>
          <rPr>
            <b/>
            <sz val="9"/>
            <color indexed="81"/>
            <rFont val="Tahoma"/>
            <family val="2"/>
            <charset val="238"/>
          </rPr>
          <t>Vidi pod U 206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03" authorId="0">
      <text>
        <r>
          <rPr>
            <b/>
            <sz val="9"/>
            <color indexed="81"/>
            <rFont val="Tahoma"/>
            <family val="2"/>
            <charset val="238"/>
          </rPr>
          <t>Vidi pod U 207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03" authorId="0">
      <text>
        <r>
          <rPr>
            <b/>
            <sz val="9"/>
            <color indexed="81"/>
            <rFont val="Tahoma"/>
            <family val="2"/>
            <charset val="238"/>
          </rPr>
          <t>Vidi pod U207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03" authorId="0">
      <text>
        <r>
          <rPr>
            <b/>
            <sz val="9"/>
            <color indexed="81"/>
            <rFont val="Tahoma"/>
            <family val="2"/>
            <charset val="238"/>
          </rPr>
          <t>Vidi pod U207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04" authorId="0">
      <text>
        <r>
          <rPr>
            <b/>
            <sz val="9"/>
            <color indexed="81"/>
            <rFont val="Tahoma"/>
            <family val="2"/>
            <charset val="238"/>
          </rPr>
          <t>Vidi pod U 208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04" authorId="0">
      <text>
        <r>
          <rPr>
            <b/>
            <sz val="9"/>
            <color indexed="81"/>
            <rFont val="Tahoma"/>
            <family val="2"/>
            <charset val="238"/>
          </rPr>
          <t>Vidi pod U208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04" authorId="0">
      <text>
        <r>
          <rPr>
            <b/>
            <sz val="9"/>
            <color indexed="81"/>
            <rFont val="Tahoma"/>
            <family val="2"/>
            <charset val="238"/>
          </rPr>
          <t>Vidi pod U208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05" authorId="0">
      <text>
        <r>
          <rPr>
            <b/>
            <sz val="9"/>
            <color indexed="81"/>
            <rFont val="Tahoma"/>
            <family val="2"/>
            <charset val="238"/>
          </rPr>
          <t>Vidi pod U 209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05" authorId="0">
      <text>
        <r>
          <rPr>
            <b/>
            <sz val="9"/>
            <color indexed="81"/>
            <rFont val="Tahoma"/>
            <family val="2"/>
            <charset val="238"/>
          </rPr>
          <t>Vidi pod U 209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05" authorId="0">
      <text>
        <r>
          <rPr>
            <b/>
            <sz val="9"/>
            <color indexed="81"/>
            <rFont val="Tahoma"/>
            <family val="2"/>
            <charset val="238"/>
          </rPr>
          <t>Vidi pod U 209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06" authorId="0">
      <text>
        <r>
          <rPr>
            <b/>
            <sz val="9"/>
            <color indexed="81"/>
            <rFont val="Tahoma"/>
            <family val="2"/>
            <charset val="238"/>
          </rPr>
          <t>Vidi pod U 210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06" authorId="0">
      <text>
        <r>
          <rPr>
            <b/>
            <sz val="9"/>
            <color indexed="81"/>
            <rFont val="Tahoma"/>
            <family val="2"/>
            <charset val="238"/>
          </rPr>
          <t>Vidi pod U210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06" authorId="0">
      <text>
        <r>
          <rPr>
            <b/>
            <sz val="9"/>
            <color indexed="81"/>
            <rFont val="Tahoma"/>
            <family val="2"/>
            <charset val="238"/>
          </rPr>
          <t>Vidi pod U210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07" authorId="0">
      <text>
        <r>
          <rPr>
            <b/>
            <sz val="9"/>
            <color indexed="81"/>
            <rFont val="Tahoma"/>
            <family val="2"/>
            <charset val="238"/>
          </rPr>
          <t>Vidi pod U 211</t>
        </r>
      </text>
    </comment>
    <comment ref="L207" authorId="0">
      <text>
        <r>
          <rPr>
            <b/>
            <sz val="9"/>
            <color indexed="81"/>
            <rFont val="Tahoma"/>
            <family val="2"/>
            <charset val="238"/>
          </rPr>
          <t>Vidi pod U211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07" authorId="0">
      <text>
        <r>
          <rPr>
            <b/>
            <sz val="9"/>
            <color indexed="81"/>
            <rFont val="Tahoma"/>
            <family val="2"/>
            <charset val="238"/>
          </rPr>
          <t>Vidi pod U211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08" authorId="0">
      <text>
        <r>
          <rPr>
            <b/>
            <sz val="9"/>
            <color indexed="81"/>
            <rFont val="Tahoma"/>
            <family val="2"/>
            <charset val="238"/>
          </rPr>
          <t>Vidi pod U212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08" authorId="0">
      <text>
        <r>
          <rPr>
            <b/>
            <sz val="9"/>
            <color indexed="81"/>
            <rFont val="Tahoma"/>
            <family val="2"/>
            <charset val="238"/>
          </rPr>
          <t>Vidi pod U212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09" authorId="0">
      <text>
        <r>
          <rPr>
            <b/>
            <sz val="9"/>
            <color indexed="81"/>
            <rFont val="Tahoma"/>
            <family val="2"/>
            <charset val="238"/>
          </rPr>
          <t>Vidi pod U213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09" authorId="0">
      <text>
        <r>
          <rPr>
            <b/>
            <sz val="9"/>
            <color indexed="81"/>
            <rFont val="Tahoma"/>
            <family val="2"/>
            <charset val="238"/>
          </rPr>
          <t>Vidi pod U213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09" authorId="0">
      <text>
        <r>
          <rPr>
            <b/>
            <sz val="9"/>
            <color indexed="81"/>
            <rFont val="Tahoma"/>
            <family val="2"/>
            <charset val="238"/>
          </rPr>
          <t>Vidi pod U 213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10" authorId="0">
      <text>
        <r>
          <rPr>
            <b/>
            <sz val="9"/>
            <color indexed="81"/>
            <rFont val="Tahoma"/>
            <family val="2"/>
            <charset val="238"/>
          </rPr>
          <t>Vidi pod U 214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10" authorId="0">
      <text>
        <r>
          <rPr>
            <b/>
            <sz val="9"/>
            <color indexed="81"/>
            <rFont val="Tahoma"/>
            <family val="2"/>
            <charset val="238"/>
          </rPr>
          <t>Vidi pod U214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10" authorId="0">
      <text>
        <r>
          <rPr>
            <b/>
            <sz val="9"/>
            <color indexed="81"/>
            <rFont val="Tahoma"/>
            <family val="2"/>
            <charset val="238"/>
          </rPr>
          <t>Vidi pod U 214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11" authorId="0">
      <text>
        <r>
          <rPr>
            <b/>
            <sz val="9"/>
            <color indexed="81"/>
            <rFont val="Tahoma"/>
            <family val="2"/>
            <charset val="238"/>
          </rPr>
          <t>Vidi pod U 215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11" authorId="0">
      <text>
        <r>
          <rPr>
            <b/>
            <sz val="9"/>
            <color indexed="81"/>
            <rFont val="Tahoma"/>
            <family val="2"/>
            <charset val="238"/>
          </rPr>
          <t>Vidi pod U 215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11" authorId="0">
      <text>
        <r>
          <rPr>
            <b/>
            <sz val="9"/>
            <color indexed="81"/>
            <rFont val="Tahoma"/>
            <family val="2"/>
            <charset val="238"/>
          </rPr>
          <t>Vidi pod U215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12" authorId="0">
      <text>
        <r>
          <rPr>
            <b/>
            <sz val="9"/>
            <color indexed="81"/>
            <rFont val="Tahoma"/>
            <family val="2"/>
            <charset val="238"/>
          </rPr>
          <t>Vidi pod U 216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13" authorId="0">
      <text>
        <r>
          <rPr>
            <b/>
            <sz val="9"/>
            <color indexed="81"/>
            <rFont val="Tahoma"/>
            <family val="2"/>
            <charset val="238"/>
          </rPr>
          <t>Vidi pod U 217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14" authorId="0">
      <text>
        <r>
          <rPr>
            <b/>
            <sz val="9"/>
            <color indexed="81"/>
            <rFont val="Tahoma"/>
            <family val="2"/>
            <charset val="238"/>
          </rPr>
          <t>Vidi pod U 218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59" authorId="0">
      <text>
        <r>
          <rPr>
            <b/>
            <sz val="9"/>
            <color indexed="81"/>
            <rFont val="Tahoma"/>
            <family val="2"/>
            <charset val="238"/>
          </rPr>
          <t>Vidi pod U 326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60" authorId="0">
      <text>
        <r>
          <rPr>
            <b/>
            <sz val="9"/>
            <color indexed="81"/>
            <rFont val="Tahoma"/>
            <family val="2"/>
            <charset val="238"/>
          </rPr>
          <t>Vidi pod U 327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61" authorId="0">
      <text>
        <r>
          <rPr>
            <b/>
            <sz val="9"/>
            <color indexed="81"/>
            <rFont val="Tahoma"/>
            <family val="2"/>
            <charset val="238"/>
          </rPr>
          <t>Vidi pod U 328</t>
        </r>
      </text>
    </comment>
    <comment ref="K362" authorId="0">
      <text>
        <r>
          <rPr>
            <b/>
            <sz val="9"/>
            <color indexed="81"/>
            <rFont val="Tahoma"/>
            <family val="2"/>
            <charset val="238"/>
          </rPr>
          <t>Vidi pod U 329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63" authorId="0">
      <text>
        <r>
          <rPr>
            <b/>
            <sz val="9"/>
            <color indexed="81"/>
            <rFont val="Tahoma"/>
            <family val="2"/>
            <charset val="238"/>
          </rPr>
          <t>Vidi pod U330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64" authorId="0">
      <text>
        <r>
          <rPr>
            <b/>
            <sz val="9"/>
            <color indexed="81"/>
            <rFont val="Tahoma"/>
            <family val="2"/>
            <charset val="238"/>
          </rPr>
          <t>Vidi pod U331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65" authorId="0">
      <text>
        <r>
          <rPr>
            <b/>
            <sz val="9"/>
            <color indexed="81"/>
            <rFont val="Tahoma"/>
            <family val="2"/>
            <charset val="238"/>
          </rPr>
          <t>Vidi pod U 332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66" authorId="0">
      <text>
        <r>
          <rPr>
            <b/>
            <sz val="9"/>
            <color indexed="81"/>
            <rFont val="Tahoma"/>
            <family val="2"/>
            <charset val="238"/>
          </rPr>
          <t>Vidi pod U 333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67" authorId="0">
      <text>
        <r>
          <rPr>
            <b/>
            <sz val="9"/>
            <color indexed="81"/>
            <rFont val="Tahoma"/>
            <family val="2"/>
            <charset val="238"/>
          </rPr>
          <t>Vidi pod U 334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68" authorId="0">
      <text>
        <r>
          <rPr>
            <b/>
            <sz val="9"/>
            <color indexed="81"/>
            <rFont val="Tahoma"/>
            <family val="2"/>
            <charset val="238"/>
          </rPr>
          <t>Vidi pod U 335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69" authorId="0">
      <text>
        <r>
          <rPr>
            <b/>
            <sz val="9"/>
            <color indexed="81"/>
            <rFont val="Tahoma"/>
            <family val="2"/>
            <charset val="238"/>
          </rPr>
          <t>Vidi pod U 336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0" authorId="0">
      <text>
        <r>
          <rPr>
            <b/>
            <sz val="9"/>
            <color indexed="81"/>
            <rFont val="Tahoma"/>
            <family val="2"/>
            <charset val="238"/>
          </rPr>
          <t>Vidi pod U 337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36" authorId="0">
      <text>
        <r>
          <rPr>
            <b/>
            <sz val="9"/>
            <color indexed="81"/>
            <rFont val="Tahoma"/>
            <family val="2"/>
            <charset val="238"/>
          </rPr>
          <t>Vidi pod U407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36" authorId="0">
      <text>
        <r>
          <rPr>
            <b/>
            <sz val="9"/>
            <color indexed="81"/>
            <rFont val="Tahoma"/>
            <family val="2"/>
            <charset val="238"/>
          </rPr>
          <t>Vidi pod U407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88" authorId="0">
      <text>
        <r>
          <rPr>
            <b/>
            <sz val="9"/>
            <color indexed="81"/>
            <rFont val="Tahoma"/>
            <family val="2"/>
            <charset val="238"/>
          </rPr>
          <t>Vidi pod U 486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8" authorId="0">
      <text>
        <r>
          <rPr>
            <b/>
            <sz val="9"/>
            <color indexed="81"/>
            <rFont val="Tahoma"/>
            <family val="2"/>
            <charset val="238"/>
          </rPr>
          <t>Vidi pod U 486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89" authorId="0">
      <text>
        <r>
          <rPr>
            <b/>
            <sz val="9"/>
            <color indexed="81"/>
            <rFont val="Tahoma"/>
            <family val="2"/>
            <charset val="238"/>
          </rPr>
          <t>Vidi pod U 487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9" authorId="0">
      <text>
        <r>
          <rPr>
            <b/>
            <sz val="9"/>
            <color indexed="81"/>
            <rFont val="Tahoma"/>
            <family val="2"/>
            <charset val="238"/>
          </rPr>
          <t>Vidi pod U 486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90" authorId="0">
      <text>
        <r>
          <rPr>
            <b/>
            <sz val="9"/>
            <color indexed="81"/>
            <rFont val="Tahoma"/>
            <family val="2"/>
            <charset val="238"/>
          </rPr>
          <t>Vidi pod U 488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90" authorId="0">
      <text>
        <r>
          <rPr>
            <b/>
            <sz val="9"/>
            <color indexed="81"/>
            <rFont val="Tahoma"/>
            <family val="2"/>
            <charset val="238"/>
          </rPr>
          <t>Vidi pod U 488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91" authorId="0">
      <text>
        <r>
          <rPr>
            <b/>
            <sz val="9"/>
            <color indexed="81"/>
            <rFont val="Tahoma"/>
            <family val="2"/>
            <charset val="238"/>
          </rPr>
          <t>Vidi pod U 489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91" authorId="0">
      <text>
        <r>
          <rPr>
            <b/>
            <sz val="9"/>
            <color indexed="81"/>
            <rFont val="Tahoma"/>
            <family val="2"/>
            <charset val="238"/>
          </rPr>
          <t>Vidi pod U 486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97" authorId="0">
      <text>
        <r>
          <rPr>
            <b/>
            <sz val="9"/>
            <color indexed="81"/>
            <rFont val="Tahoma"/>
            <family val="2"/>
            <charset val="238"/>
          </rPr>
          <t>Vidi pod U495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97" authorId="0">
      <text>
        <r>
          <rPr>
            <b/>
            <sz val="9"/>
            <color indexed="81"/>
            <rFont val="Tahoma"/>
            <family val="2"/>
            <charset val="238"/>
          </rPr>
          <t>Vidi pod U495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98" authorId="0">
      <text>
        <r>
          <rPr>
            <b/>
            <sz val="9"/>
            <color indexed="81"/>
            <rFont val="Tahoma"/>
            <family val="2"/>
            <charset val="238"/>
          </rPr>
          <t>Vidi pod U 496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98" authorId="0">
      <text>
        <r>
          <rPr>
            <b/>
            <sz val="9"/>
            <color indexed="81"/>
            <rFont val="Tahoma"/>
            <family val="2"/>
            <charset val="238"/>
          </rPr>
          <t>Vidi pod U496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99" authorId="0">
      <text>
        <r>
          <rPr>
            <b/>
            <sz val="9"/>
            <color indexed="81"/>
            <rFont val="Tahoma"/>
            <family val="2"/>
            <charset val="238"/>
          </rPr>
          <t>Vidi pod U497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99" authorId="0">
      <text>
        <r>
          <rPr>
            <b/>
            <sz val="9"/>
            <color indexed="81"/>
            <rFont val="Tahoma"/>
            <family val="2"/>
            <charset val="238"/>
          </rPr>
          <t>Vidi pod U 497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0" authorId="0">
      <text>
        <r>
          <rPr>
            <b/>
            <sz val="9"/>
            <color indexed="81"/>
            <rFont val="Tahoma"/>
            <family val="2"/>
            <charset val="238"/>
          </rPr>
          <t>Vidi pod U498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00" authorId="0">
      <text>
        <r>
          <rPr>
            <b/>
            <sz val="9"/>
            <color indexed="81"/>
            <rFont val="Tahoma"/>
            <family val="2"/>
            <charset val="238"/>
          </rPr>
          <t>Vidi pod U 498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1" authorId="0">
      <text>
        <r>
          <rPr>
            <b/>
            <sz val="9"/>
            <color indexed="81"/>
            <rFont val="Tahoma"/>
            <family val="2"/>
            <charset val="238"/>
          </rPr>
          <t>Vidi pod U 499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01" authorId="0">
      <text>
        <r>
          <rPr>
            <b/>
            <sz val="9"/>
            <color indexed="81"/>
            <rFont val="Tahoma"/>
            <family val="2"/>
            <charset val="238"/>
          </rPr>
          <t>Vidi pod U499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2" authorId="0">
      <text>
        <r>
          <rPr>
            <b/>
            <sz val="9"/>
            <color indexed="81"/>
            <rFont val="Tahoma"/>
            <family val="2"/>
            <charset val="238"/>
          </rPr>
          <t>Vidi pod U500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02" authorId="0">
      <text>
        <r>
          <rPr>
            <b/>
            <sz val="9"/>
            <color indexed="81"/>
            <rFont val="Tahoma"/>
            <family val="2"/>
            <charset val="238"/>
          </rPr>
          <t>Vidi pod U 500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3" authorId="0">
      <text>
        <r>
          <rPr>
            <b/>
            <sz val="9"/>
            <color indexed="81"/>
            <rFont val="Tahoma"/>
            <family val="2"/>
            <charset val="238"/>
          </rPr>
          <t>Vidi pod U 501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03" authorId="0">
      <text>
        <r>
          <rPr>
            <b/>
            <sz val="9"/>
            <color indexed="81"/>
            <rFont val="Tahoma"/>
            <family val="2"/>
            <charset val="238"/>
          </rPr>
          <t>Vidi pod U501</t>
        </r>
      </text>
    </comment>
    <comment ref="K638" authorId="0">
      <text>
        <r>
          <rPr>
            <b/>
            <sz val="9"/>
            <color indexed="81"/>
            <rFont val="Tahoma"/>
            <family val="2"/>
            <charset val="238"/>
          </rPr>
          <t>Vidi U 635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39" authorId="0">
      <text>
        <r>
          <rPr>
            <b/>
            <sz val="9"/>
            <color indexed="81"/>
            <rFont val="Tahoma"/>
            <family val="2"/>
            <charset val="238"/>
          </rPr>
          <t>Vidi U636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666" authorId="1">
      <text>
        <r>
          <rPr>
            <b/>
            <sz val="10"/>
            <color indexed="81"/>
            <rFont val="Tahoma"/>
            <family val="2"/>
            <charset val="238"/>
          </rPr>
          <t>Vidi U 659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M666" authorId="1">
      <text>
        <r>
          <rPr>
            <b/>
            <sz val="10"/>
            <color indexed="81"/>
            <rFont val="Tahoma"/>
            <family val="2"/>
            <charset val="238"/>
          </rPr>
          <t>Vidi U 659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G690" authorId="1">
      <text>
        <r>
          <rPr>
            <b/>
            <sz val="10"/>
            <color indexed="81"/>
            <rFont val="Tahoma"/>
            <family val="2"/>
            <charset val="238"/>
          </rPr>
          <t>Najveće je 2.275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J690" authorId="1">
      <text>
        <r>
          <rPr>
            <b/>
            <sz val="10"/>
            <color indexed="81"/>
            <rFont val="Tahoma"/>
            <family val="2"/>
            <charset val="238"/>
          </rPr>
          <t>Najveće je 2.275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Lidija Kraljić</author>
    <author>korisnik</author>
  </authors>
  <commentList>
    <comment ref="P12" authorId="0">
      <text>
        <r>
          <rPr>
            <b/>
            <sz val="9"/>
            <color indexed="81"/>
            <rFont val="Tahoma"/>
            <family val="2"/>
            <charset val="238"/>
          </rPr>
          <t>Vidi pod U 11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6" authorId="0">
      <text>
        <r>
          <rPr>
            <b/>
            <sz val="9"/>
            <color indexed="81"/>
            <rFont val="Tahoma"/>
            <family val="2"/>
            <charset val="238"/>
          </rPr>
          <t>Vidi pod U 75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7" authorId="0">
      <text>
        <r>
          <rPr>
            <b/>
            <sz val="9"/>
            <color indexed="81"/>
            <rFont val="Tahoma"/>
            <family val="2"/>
            <charset val="238"/>
          </rPr>
          <t>Vidi pod U76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8" authorId="0">
      <text>
        <r>
          <rPr>
            <b/>
            <sz val="9"/>
            <color indexed="81"/>
            <rFont val="Tahoma"/>
            <family val="2"/>
            <charset val="238"/>
          </rPr>
          <t>Vidi pod U 77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9" authorId="0">
      <text>
        <r>
          <rPr>
            <b/>
            <sz val="9"/>
            <color indexed="81"/>
            <rFont val="Tahoma"/>
            <family val="2"/>
            <charset val="238"/>
          </rPr>
          <t>Vidi pod U78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2" authorId="0">
      <text>
        <r>
          <rPr>
            <b/>
            <sz val="9"/>
            <color indexed="81"/>
            <rFont val="Tahoma"/>
            <family val="2"/>
            <charset val="238"/>
          </rPr>
          <t>Vidi U94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3" authorId="0">
      <text>
        <r>
          <rPr>
            <b/>
            <sz val="9"/>
            <color indexed="81"/>
            <rFont val="Tahoma"/>
            <family val="2"/>
            <charset val="238"/>
          </rPr>
          <t>Vidi U 95</t>
        </r>
      </text>
    </comment>
    <comment ref="L44" authorId="0">
      <text>
        <r>
          <rPr>
            <b/>
            <sz val="9"/>
            <color indexed="81"/>
            <rFont val="Tahoma"/>
            <family val="2"/>
            <charset val="238"/>
          </rPr>
          <t>Vidi U 96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5" authorId="0">
      <text>
        <r>
          <rPr>
            <b/>
            <sz val="9"/>
            <color indexed="81"/>
            <rFont val="Tahoma"/>
            <family val="2"/>
            <charset val="238"/>
          </rPr>
          <t>Vidi U 97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6" authorId="0">
      <text>
        <r>
          <rPr>
            <b/>
            <sz val="9"/>
            <color indexed="81"/>
            <rFont val="Tahoma"/>
            <family val="2"/>
            <charset val="238"/>
          </rPr>
          <t>Vidi U 98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7" authorId="0">
      <text>
        <r>
          <rPr>
            <b/>
            <sz val="9"/>
            <color indexed="81"/>
            <rFont val="Tahoma"/>
            <family val="2"/>
            <charset val="238"/>
          </rPr>
          <t>Vidi U 99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" authorId="0">
      <text>
        <r>
          <rPr>
            <b/>
            <sz val="9"/>
            <color indexed="81"/>
            <rFont val="Tahoma"/>
            <family val="2"/>
            <charset val="238"/>
          </rPr>
          <t>Vidi U 100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57" authorId="0">
      <text>
        <r>
          <rPr>
            <b/>
            <sz val="9"/>
            <color indexed="81"/>
            <rFont val="Tahoma"/>
            <family val="2"/>
            <charset val="238"/>
          </rPr>
          <t>Vidi pod U 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>
      <text>
        <r>
          <rPr>
            <b/>
            <sz val="9"/>
            <color indexed="81"/>
            <rFont val="Tahoma"/>
            <family val="2"/>
            <charset val="238"/>
          </rPr>
          <t>Vidi pod U 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58" authorId="0">
      <text>
        <r>
          <rPr>
            <b/>
            <sz val="9"/>
            <color indexed="81"/>
            <rFont val="Tahoma"/>
            <family val="2"/>
            <charset val="238"/>
          </rPr>
          <t>Vidi U23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8" authorId="0">
      <text>
        <r>
          <rPr>
            <b/>
            <sz val="9"/>
            <color indexed="81"/>
            <rFont val="Tahoma"/>
            <family val="2"/>
            <charset val="238"/>
          </rPr>
          <t>Vidi U 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59" authorId="0">
      <text>
        <r>
          <rPr>
            <b/>
            <sz val="9"/>
            <color indexed="81"/>
            <rFont val="Tahoma"/>
            <family val="2"/>
            <charset val="238"/>
          </rPr>
          <t>Vidi U 24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9" authorId="0">
      <text>
        <r>
          <rPr>
            <b/>
            <sz val="9"/>
            <color indexed="81"/>
            <rFont val="Tahoma"/>
            <family val="2"/>
            <charset val="238"/>
          </rPr>
          <t>Vidi U 24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60" authorId="0">
      <text>
        <r>
          <rPr>
            <b/>
            <sz val="9"/>
            <color indexed="81"/>
            <rFont val="Tahoma"/>
            <family val="2"/>
            <charset val="238"/>
          </rPr>
          <t>Vidi U 25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60" authorId="0">
      <text>
        <r>
          <rPr>
            <b/>
            <sz val="9"/>
            <color indexed="81"/>
            <rFont val="Tahoma"/>
            <family val="2"/>
            <charset val="238"/>
          </rPr>
          <t>Vidi U25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61" authorId="0">
      <text>
        <r>
          <rPr>
            <b/>
            <sz val="9"/>
            <color indexed="81"/>
            <rFont val="Tahoma"/>
            <family val="2"/>
            <charset val="238"/>
          </rPr>
          <t>Vidi U 26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61" authorId="0">
      <text>
        <r>
          <rPr>
            <b/>
            <sz val="9"/>
            <color indexed="81"/>
            <rFont val="Tahoma"/>
            <family val="2"/>
            <charset val="238"/>
          </rPr>
          <t>Vidi U 26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25" authorId="0">
      <text>
        <r>
          <rPr>
            <b/>
            <sz val="9"/>
            <color indexed="81"/>
            <rFont val="Tahoma"/>
            <family val="2"/>
            <charset val="238"/>
          </rPr>
          <t>Vidi G 131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26" authorId="0">
      <text>
        <r>
          <rPr>
            <b/>
            <sz val="9"/>
            <color indexed="81"/>
            <rFont val="Tahoma"/>
            <family val="2"/>
            <charset val="238"/>
          </rPr>
          <t>Vidi G 131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27" authorId="0">
      <text>
        <r>
          <rPr>
            <b/>
            <sz val="9"/>
            <color indexed="81"/>
            <rFont val="Tahoma"/>
            <family val="2"/>
            <charset val="238"/>
          </rPr>
          <t>Vidi G 131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29" authorId="0">
      <text>
        <r>
          <rPr>
            <b/>
            <sz val="9"/>
            <color indexed="81"/>
            <rFont val="Tahoma"/>
            <family val="2"/>
            <charset val="238"/>
          </rPr>
          <t>Vidi G 131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18" authorId="1">
      <text>
        <r>
          <rPr>
            <b/>
            <sz val="10"/>
            <color indexed="81"/>
            <rFont val="Tahoma"/>
            <family val="2"/>
            <charset val="238"/>
          </rPr>
          <t>Vidi U 381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K565" authorId="1">
      <text>
        <r>
          <rPr>
            <b/>
            <sz val="10"/>
            <color indexed="81"/>
            <rFont val="Tahoma"/>
            <family val="2"/>
            <charset val="238"/>
          </rPr>
          <t>Vidi U 528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K566" authorId="1">
      <text>
        <r>
          <rPr>
            <b/>
            <sz val="10"/>
            <color indexed="81"/>
            <rFont val="Tahoma"/>
            <family val="2"/>
            <charset val="238"/>
          </rPr>
          <t>Vidi U 529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L569" authorId="1">
      <text>
        <r>
          <rPr>
            <b/>
            <sz val="10"/>
            <color indexed="81"/>
            <rFont val="Tahoma"/>
            <family val="2"/>
            <charset val="238"/>
          </rPr>
          <t>Vidi U 532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L570" authorId="1">
      <text>
        <r>
          <rPr>
            <b/>
            <sz val="10"/>
            <color indexed="81"/>
            <rFont val="Tahoma"/>
            <family val="2"/>
            <charset val="238"/>
          </rPr>
          <t>Vidi U 532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L571" authorId="1">
      <text>
        <r>
          <rPr>
            <b/>
            <sz val="10"/>
            <color indexed="81"/>
            <rFont val="Tahoma"/>
            <family val="2"/>
            <charset val="238"/>
          </rPr>
          <t>Vidi U 532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L572" authorId="1">
      <text>
        <r>
          <rPr>
            <b/>
            <sz val="10"/>
            <color indexed="81"/>
            <rFont val="Tahoma"/>
            <family val="2"/>
            <charset val="238"/>
          </rPr>
          <t>Vidi U 532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L573" authorId="1">
      <text>
        <r>
          <rPr>
            <b/>
            <sz val="10"/>
            <color indexed="81"/>
            <rFont val="Tahoma"/>
            <family val="2"/>
            <charset val="238"/>
          </rPr>
          <t>Vidi U 532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L574" authorId="1">
      <text>
        <r>
          <rPr>
            <b/>
            <sz val="10"/>
            <color indexed="81"/>
            <rFont val="Tahoma"/>
            <family val="2"/>
            <charset val="238"/>
          </rPr>
          <t>Vidi U 532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L575" authorId="1">
      <text>
        <r>
          <rPr>
            <b/>
            <sz val="10"/>
            <color indexed="81"/>
            <rFont val="Tahoma"/>
            <family val="2"/>
            <charset val="238"/>
          </rPr>
          <t>Vidi U 532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G785" authorId="1">
      <text>
        <r>
          <rPr>
            <b/>
            <sz val="10"/>
            <color indexed="81"/>
            <rFont val="Tahoma"/>
            <family val="2"/>
            <charset val="238"/>
          </rPr>
          <t>Najveće je 2.275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H785" authorId="1">
      <text>
        <r>
          <rPr>
            <b/>
            <sz val="10"/>
            <color indexed="81"/>
            <rFont val="Tahoma"/>
            <family val="2"/>
            <charset val="238"/>
          </rPr>
          <t>Najveće je 500</t>
        </r>
      </text>
    </comment>
  </commentList>
</comments>
</file>

<file path=xl/sharedStrings.xml><?xml version="1.0" encoding="utf-8"?>
<sst xmlns="http://schemas.openxmlformats.org/spreadsheetml/2006/main" count="4848" uniqueCount="1148">
  <si>
    <t>PODRUĆJE PRUŽANJA VODNE USLUGE</t>
  </si>
  <si>
    <t>FIKSNI DIO CIJENE VODNE USLUGE</t>
  </si>
  <si>
    <t>VARIJABILNI DIO CIJENE VODNE USLUGE</t>
  </si>
  <si>
    <t>VODNE NAKNADE</t>
  </si>
  <si>
    <t>R. br.</t>
  </si>
  <si>
    <t>NAZIV ISPORUČITELJA VODNIH USLUGA</t>
  </si>
  <si>
    <t>javne vodoopskrbe</t>
  </si>
  <si>
    <t>javne odvodnje</t>
  </si>
  <si>
    <t>pročišćavanja otpadnih voda</t>
  </si>
  <si>
    <t>javne 
vodoopskrbe 
(kn/mj)</t>
  </si>
  <si>
    <t>javne
odvodnje 
(kn/mj)</t>
  </si>
  <si>
    <t>pročišćavanja
otpadnih voda 
(kn/mj)</t>
  </si>
  <si>
    <t>javne vodoopskrbe za socijalno ugrožene građane
(neobavezni dio cijene)</t>
  </si>
  <si>
    <t>javne vodoopskrbe
(kn/m3)</t>
  </si>
  <si>
    <t>javne odvodnje
(kn/m3)</t>
  </si>
  <si>
    <t>pročišćavanja otpadnih voda (kn/m3)</t>
  </si>
  <si>
    <t>javne vodoopskrbe za socijalno ugrožene građane
(obavezni dio cijene)</t>
  </si>
  <si>
    <t>Naknada za razvoj (javna vodoops.) 
(kn/m3)</t>
  </si>
  <si>
    <t xml:space="preserve">Naknada za razvoj (javna odvodnja) 
(kn/m3) </t>
  </si>
  <si>
    <t>Naknada za korištenje voda 
(kn/m3)</t>
  </si>
  <si>
    <t>Naknada za zaštitu voda 
(kn/m3)</t>
  </si>
  <si>
    <t>VARIJABILNI DIO CIJENE VODNIH USLUGA (s PDV-om i naknadama)</t>
  </si>
  <si>
    <t>Albanež d.o.o.</t>
  </si>
  <si>
    <t>Općina Medulin</t>
  </si>
  <si>
    <t>-</t>
  </si>
  <si>
    <t xml:space="preserve">Baranjski vodovod d.o.o., Beli Manastir </t>
  </si>
  <si>
    <t>za vodomjer presjeka do 1'' 60,00 kn, iznad 1'' 150,00 kn</t>
  </si>
  <si>
    <t>Općina Karlobag</t>
  </si>
  <si>
    <t xml:space="preserve">Čabranka d.o.o., Čabar </t>
  </si>
  <si>
    <t>Grad Čabar</t>
  </si>
  <si>
    <t xml:space="preserve">Čvorkovac d.o.o., Dalj </t>
  </si>
  <si>
    <t>Općina Erdut</t>
  </si>
  <si>
    <t xml:space="preserve">Darkom Daruvar d.o.o., Daruvar </t>
  </si>
  <si>
    <t>Grad Daruvar</t>
  </si>
  <si>
    <t>Grad Daruvar (II. stupanj)</t>
  </si>
  <si>
    <t>Općina Sirač</t>
  </si>
  <si>
    <t>Općina Sirač 
(I. stupanj)</t>
  </si>
  <si>
    <t>Općina Đulovac</t>
  </si>
  <si>
    <t>Općina Končanica</t>
  </si>
  <si>
    <t>Općina Dežanovac</t>
  </si>
  <si>
    <t xml:space="preserve">Drenovci d.o.o., Drenovci </t>
  </si>
  <si>
    <t>Općina Drenovci</t>
  </si>
  <si>
    <t>Općina Brckovljani</t>
  </si>
  <si>
    <t xml:space="preserve">Dvorac d.o.o. , Valpovo </t>
  </si>
  <si>
    <t>Grad Valpovo</t>
  </si>
  <si>
    <t>Općina Bizovac, Općina Petrijevci</t>
  </si>
  <si>
    <t>Općina Koška</t>
  </si>
  <si>
    <r>
      <t xml:space="preserve">Đakovački vodovod d.o.o., Đakovo </t>
    </r>
    <r>
      <rPr>
        <sz val="10"/>
        <rFont val="Arial"/>
        <family val="2"/>
        <charset val="238"/>
      </rPr>
      <t/>
    </r>
  </si>
  <si>
    <t>Grad Đakovo</t>
  </si>
  <si>
    <t>Općina Udbina</t>
  </si>
  <si>
    <t>Općina Hum na Sutli</t>
  </si>
  <si>
    <t>priklj. 1'' 20,00
priklj. &gt;1'' 34,00
komb. brojilo 62,00</t>
  </si>
  <si>
    <t>priključak 
do 110 mm = 10,00 kn/mj.
110 - 150 mm = 60,00 kn/mj.
150 - 180 mm = 100,00 kn/mj.
180 - 200 mm = 300,00 kn/mj.
veći od 200 mm = 500,00 kn/mj.</t>
  </si>
  <si>
    <t>Općina Hum na Sutli - voda iz crpilišta "Kostel" i voda - Zagorski vodovod</t>
  </si>
  <si>
    <t xml:space="preserve">Hvarski vodovod d.o.o., Jelsa </t>
  </si>
  <si>
    <t>Grad Hvar</t>
  </si>
  <si>
    <t>Općina Sućuraj</t>
  </si>
  <si>
    <t>Grad Novigrad</t>
  </si>
  <si>
    <t>Općina Vrsar</t>
  </si>
  <si>
    <t>Općina Kanfanar</t>
  </si>
  <si>
    <t>Vodoopskrbno područje Sutinska-Šumi</t>
  </si>
  <si>
    <t>Vodoopskrbno područje Ravna Gora</t>
  </si>
  <si>
    <t xml:space="preserve">Izvor Ploče javna ustanova za komunalne djelatnosti, Ploče </t>
  </si>
  <si>
    <t>Općina Gradac</t>
  </si>
  <si>
    <t>JKPJasenovačka voda d.o.o., Jasenovac</t>
  </si>
  <si>
    <t>Općina Jasenovac</t>
  </si>
  <si>
    <t>Kapelakom d.o.o., Kapela</t>
  </si>
  <si>
    <t>Općina Kapela</t>
  </si>
  <si>
    <t>Komgrad Gradec d.o.o., Gradec</t>
  </si>
  <si>
    <t>Općina Gradec</t>
  </si>
  <si>
    <t xml:space="preserve">Komrad d.o.o., Slatina </t>
  </si>
  <si>
    <t>Grad Slatina</t>
  </si>
  <si>
    <t xml:space="preserve">Komunalac d.o.o., Biograd na Moru </t>
  </si>
  <si>
    <t>Grad Bjelovar</t>
  </si>
  <si>
    <t xml:space="preserve">Komunalac d.o.o., Delnice </t>
  </si>
  <si>
    <t>za  priključak 
Ø 13-40
30,00
Ø 50-150
50,00</t>
  </si>
  <si>
    <t>Grad Grubišno Polje</t>
  </si>
  <si>
    <t>Grad Koprivnica</t>
  </si>
  <si>
    <t>Općina Plitvička Jezera</t>
  </si>
  <si>
    <t xml:space="preserve">JP Komunalac d.o.o., Hrvatska Kostajnica </t>
  </si>
  <si>
    <t>Grad Hrvatska Kostajnica</t>
  </si>
  <si>
    <t xml:space="preserve">Komunalac d.o.o., Otočac </t>
  </si>
  <si>
    <t xml:space="preserve">Grad Otočac </t>
  </si>
  <si>
    <t>Grad Samobor</t>
  </si>
  <si>
    <t>Grad Senj (TN Stinica) 
I. stupanj</t>
  </si>
  <si>
    <t xml:space="preserve">Komunalac d.o.o., Slunj </t>
  </si>
  <si>
    <t>Grad Slunj</t>
  </si>
  <si>
    <t xml:space="preserve">Komunalac d.o.o., Vrbovsko </t>
  </si>
  <si>
    <t>Grad Vrbovsko</t>
  </si>
  <si>
    <t>Ø 15 = 19,50
Ø 20 = 51,16
Ø 25 = 64,30
Ø 32 = 70,46
Ø 40 = 75,30
Ø 50 = 80,50</t>
  </si>
  <si>
    <t xml:space="preserve">Komunalac d.o.o., Županja </t>
  </si>
  <si>
    <t>Grad Županja</t>
  </si>
  <si>
    <t>Općina Štitar</t>
  </si>
  <si>
    <t>Komunalac-Dvor d.o.o., Dvor</t>
  </si>
  <si>
    <t>Općina Dvor</t>
  </si>
  <si>
    <t>Grad Glina</t>
  </si>
  <si>
    <t>Grad Vrbovec</t>
  </si>
  <si>
    <t>Općina Dubrava</t>
  </si>
  <si>
    <t>Općina Rakovec</t>
  </si>
  <si>
    <t xml:space="preserve">Komunalije d.o.o., Đurđevac </t>
  </si>
  <si>
    <t>Grad Đurđevac</t>
  </si>
  <si>
    <t xml:space="preserve">Komunalije d.o.o., Ilok </t>
  </si>
  <si>
    <t>Grad Ilok</t>
  </si>
  <si>
    <t>Općina Lovas</t>
  </si>
  <si>
    <t>Grad Novalja</t>
  </si>
  <si>
    <t>Grad Rovinj</t>
  </si>
  <si>
    <t>Komunalno d.o.o., Vrgorac</t>
  </si>
  <si>
    <t>profil
13 i 20 = 20,00
25 = 36,00
30 = 56,00
40 = 80,00
50 = 142,00
65 = 222,00
80 = 320,00
100 = 568,00
 150 = 1.280,00
 200 = 2.275,00</t>
  </si>
  <si>
    <t xml:space="preserve">Komunalno društvo Dugi Otok i Zverinac d.o.o., Sali </t>
  </si>
  <si>
    <t>Općina Sali</t>
  </si>
  <si>
    <t>Komunalno društvo Kijevo d.o.o., Kijevo</t>
  </si>
  <si>
    <t>Općina Kijevo</t>
  </si>
  <si>
    <t>Komunalno društvo Markušica d.o.o., Markušica</t>
  </si>
  <si>
    <t>Općina Markušica</t>
  </si>
  <si>
    <t xml:space="preserve">Komunalno društvo Pag d.o.o., Pag </t>
  </si>
  <si>
    <t>Grad Pag</t>
  </si>
  <si>
    <t xml:space="preserve">Komunalno Duga Resa d.d., Duga Resa </t>
  </si>
  <si>
    <t>vodomjer u mm = kn/mj
do 20 = 25,00
do 25 = 30,00
do 30 = 35,00
do 40 = 37,00
do 50 = 39,00
do 80 = 40,00
do 100 = 45,00
do 150 = 45,00</t>
  </si>
  <si>
    <t>Ø 13 - 20 = 13,45
Ø 25 = 25,95
Ø 30 = 30,92
Ø 40 = 41,59
Ø 50 = 51,62
Ø 80 = 82,76
Ø 100 = 103,66
Ø 150 = 155,38</t>
  </si>
  <si>
    <t xml:space="preserve">Komunalno gospodarstvo Park d.o.o., Donji Miholjac </t>
  </si>
  <si>
    <t>Grad Donji Miholjac</t>
  </si>
  <si>
    <t>Općina Klinča Sela</t>
  </si>
  <si>
    <t xml:space="preserve">Komunalno Ozalj d.o.o., Ozalj </t>
  </si>
  <si>
    <t xml:space="preserve">Komunalno poduzeće d.o.o., Knin </t>
  </si>
  <si>
    <t>Grad Knin</t>
  </si>
  <si>
    <t>Grad Križevci</t>
  </si>
  <si>
    <t>Općina Pitomača</t>
  </si>
  <si>
    <t xml:space="preserve">Komunalno trgovačko društvo Gunja d.o.o., Gunja </t>
  </si>
  <si>
    <t>Općina Gunja</t>
  </si>
  <si>
    <t xml:space="preserve">Konavosko komunalno društvo d.o.o., Čilipi </t>
  </si>
  <si>
    <t>Općina Konavle</t>
  </si>
  <si>
    <t>Ø 13 = 7,05
Ø 20 = 10,56
Ø 25 = 16,94
Ø 30 = 25,55
Ø 40 = 48,31
Ø 50 = 69,54
Ø 80 = 155,33
Ø 100 = 241,64
Ø 150 = 540,06</t>
  </si>
  <si>
    <t>Ø 13 = 4,73
Ø 20 = 6,55
Ø 25 = 7,74
Ø 30 = 9,78
Ø 40 = 11,76
Ø 50 = 13,77
Ø 80 = 14,77
Ø100= 15,77
Ø150= 16,77</t>
  </si>
  <si>
    <t xml:space="preserve">Krakom d.o.o., Krapina </t>
  </si>
  <si>
    <t>Grad Krapina</t>
  </si>
  <si>
    <t>Općina Trpinja</t>
  </si>
  <si>
    <t>Općina Lopar</t>
  </si>
  <si>
    <t>Grad Ludbreg</t>
  </si>
  <si>
    <t xml:space="preserve">Međimurske vode d.o.o., Čakovec </t>
  </si>
  <si>
    <t>Grad Čakovec</t>
  </si>
  <si>
    <t>Grad Mursko Središće</t>
  </si>
  <si>
    <t>Općina Pribislavec</t>
  </si>
  <si>
    <t>Općina Strahoninec</t>
  </si>
  <si>
    <t>Općina Nedelišće</t>
  </si>
  <si>
    <t>Općina Šenkovec</t>
  </si>
  <si>
    <t>Općina Kotoriba</t>
  </si>
  <si>
    <t>Općina Vratišinec</t>
  </si>
  <si>
    <t xml:space="preserve">Metković d.o.o. , Metković </t>
  </si>
  <si>
    <t>Grad Metković</t>
  </si>
  <si>
    <t xml:space="preserve">Moslavina d.o.o., Kutina </t>
  </si>
  <si>
    <t>Grad Kutina</t>
  </si>
  <si>
    <t>Općina Popovača</t>
  </si>
  <si>
    <t>Općina Velika Ludina</t>
  </si>
  <si>
    <t>Grad Crikvenica</t>
  </si>
  <si>
    <t xml:space="preserve">Našički vodovod d.o.o., Našice </t>
  </si>
  <si>
    <t>Grad Našice</t>
  </si>
  <si>
    <t>Općina Podgorač</t>
  </si>
  <si>
    <t>Grad Pregrada - crpilište Pregrada</t>
  </si>
  <si>
    <t>Grad Novska</t>
  </si>
  <si>
    <t xml:space="preserve">NPKLM Vodovod d.o.o., Korčula (Neretva-Pelješac-Korčula-Lastovo-Mljet) </t>
  </si>
  <si>
    <t>Grad Korčula</t>
  </si>
  <si>
    <t>Općina Lumbarda</t>
  </si>
  <si>
    <t>Općina Slivno</t>
  </si>
  <si>
    <t>Općina Kula Norinska</t>
  </si>
  <si>
    <t xml:space="preserve">Odvodnja Vodice d.o.o., Vodice </t>
  </si>
  <si>
    <t>Grad Vodice</t>
  </si>
  <si>
    <t xml:space="preserve">Odvodnja d.o.o., Zadar </t>
  </si>
  <si>
    <t>Otok Ugljan d.o.o., Preko</t>
  </si>
  <si>
    <t>Grad Orahovica</t>
  </si>
  <si>
    <t xml:space="preserve">Park d.o.o., Buzet </t>
  </si>
  <si>
    <t>Grad Buzet</t>
  </si>
  <si>
    <t>Općina Pisarovina</t>
  </si>
  <si>
    <t xml:space="preserve">Ponikve d.o.o. , Krk </t>
  </si>
  <si>
    <t>Grad Krk</t>
  </si>
  <si>
    <t>Općina Malinska Dubašnica</t>
  </si>
  <si>
    <t>Općina Omišalj</t>
  </si>
  <si>
    <t xml:space="preserve">Privreda d.o.o., Petrinja </t>
  </si>
  <si>
    <t>Grad Petrinja</t>
  </si>
  <si>
    <t xml:space="preserve">Rad d.o.o., Drniš </t>
  </si>
  <si>
    <t>Grad Drniš</t>
  </si>
  <si>
    <t>Općina Ružić</t>
  </si>
  <si>
    <t>Općina Đurđenovac</t>
  </si>
  <si>
    <t xml:space="preserve">Regionalni vodovod Davor - Nova Gradiška d.o.o., Davor </t>
  </si>
  <si>
    <t>Općina Rešetari</t>
  </si>
  <si>
    <t>Sabuša d.o.o., Kukljica</t>
  </si>
  <si>
    <t>Općina Kukljica</t>
  </si>
  <si>
    <t xml:space="preserve">Sisački vodovod d.o.o., Sisak </t>
  </si>
  <si>
    <t>Grad Sisak</t>
  </si>
  <si>
    <t xml:space="preserve">Slavča d.o.o., Nova Gradiška </t>
  </si>
  <si>
    <t>Općina Okučani</t>
  </si>
  <si>
    <t>Općina Dragalić</t>
  </si>
  <si>
    <t xml:space="preserve">Spelekom d.o.o., Rakovica </t>
  </si>
  <si>
    <t>Općina Rakovica</t>
  </si>
  <si>
    <t xml:space="preserve">Tekija d.o.o., Požega </t>
  </si>
  <si>
    <t>Grad Požega</t>
  </si>
  <si>
    <t>Općina Kaptol</t>
  </si>
  <si>
    <t>Općina Jakšić</t>
  </si>
  <si>
    <t>Grad Kutjevo</t>
  </si>
  <si>
    <t>Grad Pleternica</t>
  </si>
  <si>
    <t>Općina Brestovac</t>
  </si>
  <si>
    <t>Općine Velika i Čaglin</t>
  </si>
  <si>
    <t xml:space="preserve">Urednost d.o.o., Čepin </t>
  </si>
  <si>
    <t xml:space="preserve">Usluga d.o.o., Gospić </t>
  </si>
  <si>
    <t>Grad Gospić, Općina Perušić</t>
  </si>
  <si>
    <t>Grad Gospić</t>
  </si>
  <si>
    <t>Grad Pazin</t>
  </si>
  <si>
    <t xml:space="preserve">Varkom d.d., Varaždin </t>
  </si>
  <si>
    <t>Grad Varaždin</t>
  </si>
  <si>
    <t>Veks d.o.o., Plaški</t>
  </si>
  <si>
    <t>Općina Plaški</t>
  </si>
  <si>
    <t xml:space="preserve">Vinkovački vodovod i kanalizacija d.o.o., Vinkovci </t>
  </si>
  <si>
    <t>Grad Vinkovci</t>
  </si>
  <si>
    <t>Općina Nuštar</t>
  </si>
  <si>
    <t xml:space="preserve">Grad Otok </t>
  </si>
  <si>
    <t>Općina Ivankovo</t>
  </si>
  <si>
    <t>Općina Cerna</t>
  </si>
  <si>
    <t xml:space="preserve">Virkom d.o.o., Virovitica </t>
  </si>
  <si>
    <t>Grad Virovitica</t>
  </si>
  <si>
    <t xml:space="preserve">Visočica d.o.o., Donji Lapac </t>
  </si>
  <si>
    <t>Općina Donji Lapac</t>
  </si>
  <si>
    <t>Vode Jastrebarsko d.o.o., Jastrebarsko</t>
  </si>
  <si>
    <t>Grad Jastrebarsko</t>
  </si>
  <si>
    <t>VG Vodoopskrba d.o.o., Velika Gorica</t>
  </si>
  <si>
    <t>Grad Velika Gorica</t>
  </si>
  <si>
    <t>Općina Pokupsko</t>
  </si>
  <si>
    <t>Općina Orle</t>
  </si>
  <si>
    <t xml:space="preserve">Vodoopskrba d.o.o., Darda </t>
  </si>
  <si>
    <t>Vodoopskrba d.o.o., Hrvatska Dubica</t>
  </si>
  <si>
    <t>Općina Hrvatska Dubica</t>
  </si>
  <si>
    <t xml:space="preserve">Vodovod Brač d.o.o., Supetar </t>
  </si>
  <si>
    <t>Općina Postira</t>
  </si>
  <si>
    <t>Općina Pučišća</t>
  </si>
  <si>
    <t>Općina Selca</t>
  </si>
  <si>
    <t>Općina Bol</t>
  </si>
  <si>
    <t>Općina Milna</t>
  </si>
  <si>
    <t>Općina Nerežišća</t>
  </si>
  <si>
    <t xml:space="preserve">Vodovod d.o.o. , Blato </t>
  </si>
  <si>
    <t xml:space="preserve">Vodovod d.o.o., Brinje </t>
  </si>
  <si>
    <t xml:space="preserve">Vodovod d.o.o., Makarska </t>
  </si>
  <si>
    <t>Grad Makarska</t>
  </si>
  <si>
    <t>Općina Brela</t>
  </si>
  <si>
    <t>Općina Baška Voda</t>
  </si>
  <si>
    <t>Općina Tučepi</t>
  </si>
  <si>
    <t>Općina Podgora</t>
  </si>
  <si>
    <t>Općina Gradac (naselja Drvenik i Zaostrog)</t>
  </si>
  <si>
    <t xml:space="preserve">Vodovod d.o.o., Omiš </t>
  </si>
  <si>
    <t>Grad Omiš</t>
  </si>
  <si>
    <t>Općina Dugi Rat</t>
  </si>
  <si>
    <t xml:space="preserve">Vodovod d.o.o., Slavonski Brod </t>
  </si>
  <si>
    <t xml:space="preserve">Vodovod d.o.o., Zadar </t>
  </si>
  <si>
    <t>Grad Zadar</t>
  </si>
  <si>
    <t xml:space="preserve">Vodovod Dubrovnik d.o.o. </t>
  </si>
  <si>
    <t>Grad Dubrovnik</t>
  </si>
  <si>
    <t xml:space="preserve">Vodovod Grada Vukovara d.o.o. </t>
  </si>
  <si>
    <t>Grad Vukovar</t>
  </si>
  <si>
    <t>Grad Cres i Grad Mali Lošinj</t>
  </si>
  <si>
    <t>Gradovi Cres i Mali Lošinj</t>
  </si>
  <si>
    <t>Grad Sinj</t>
  </si>
  <si>
    <t>Grad Trilj</t>
  </si>
  <si>
    <t xml:space="preserve">Vodovod i kanalizacija d.o.o., Karlovac </t>
  </si>
  <si>
    <t>Ø priključka:
do 20 = 15,40
do 25 = 29,50
do 30 = 34,94
do 40 = 47,74
do 50 = 59,02
do 80 = 94,60
do 100=118,38 do 150=178,62</t>
  </si>
  <si>
    <t>Ø priključka:
do 20=13,45
do 25=25,95
do 30=30,92
do 40=41,59
do 50=51,62
do 80=82,76 100=103,66 150=155,38</t>
  </si>
  <si>
    <t xml:space="preserve">Vodovod i kanalizacija d.o.o., Ogulin </t>
  </si>
  <si>
    <t>Grad Ogulin</t>
  </si>
  <si>
    <t>Općina Tounj</t>
  </si>
  <si>
    <t xml:space="preserve">Vodovod i kanalizacija d.o.o., Rijeka </t>
  </si>
  <si>
    <t xml:space="preserve">Vodovod i kanalizacija d.o.o., Split </t>
  </si>
  <si>
    <t>Grad Split</t>
  </si>
  <si>
    <t>profil priključka
13 i 20 = 20,00
25 = 36,00
30 = 56,00
40 = 80,00
50 = 142,00
65 = 222,00
80 = 320,00
100 = 568,00
150 = 1.280,00
200 = 2.275,00</t>
  </si>
  <si>
    <t>Grad Kaštela</t>
  </si>
  <si>
    <t>G. Kaštela</t>
  </si>
  <si>
    <t>Grad Solin</t>
  </si>
  <si>
    <t>Grad Trogir</t>
  </si>
  <si>
    <t>Općine Klis i  Dugopolje</t>
  </si>
  <si>
    <t>Općine Okrug i Seget</t>
  </si>
  <si>
    <t>O. Okrug i Seget</t>
  </si>
  <si>
    <t>Općina Podstrana</t>
  </si>
  <si>
    <t>Općina Šolta</t>
  </si>
  <si>
    <t>Općina Marina</t>
  </si>
  <si>
    <t>Vodovod i odvodnja Bistra d.o.o.</t>
  </si>
  <si>
    <t>Općina Bistra</t>
  </si>
  <si>
    <t xml:space="preserve">Vodovod i odvodnja d.o.o., Benkovac </t>
  </si>
  <si>
    <t>Grad Benkovac</t>
  </si>
  <si>
    <t>Općine Polača i Lišane Ostrovičke</t>
  </si>
  <si>
    <r>
      <t xml:space="preserve">Vodovod i odvodnja d.o.o., Šibenik </t>
    </r>
    <r>
      <rPr>
        <sz val="10"/>
        <color indexed="17"/>
        <rFont val="Arial"/>
        <family val="2"/>
        <charset val="238"/>
      </rPr>
      <t/>
    </r>
  </si>
  <si>
    <t>Grad Šibenik</t>
  </si>
  <si>
    <t xml:space="preserve">Vodovod i odvodnja otoka Visa d.o.o., Komiža </t>
  </si>
  <si>
    <t>Grad Vis</t>
  </si>
  <si>
    <t>Grad Komiža</t>
  </si>
  <si>
    <t xml:space="preserve">Vodovod Imotske krajine d.o.o. , Imotski </t>
  </si>
  <si>
    <t>Vodovod Lasinja d.o.o., Lasinja</t>
  </si>
  <si>
    <t>Općina Lasinja</t>
  </si>
  <si>
    <t>Grad Opuzen</t>
  </si>
  <si>
    <t>Vodovod Povljana d.o.o., Povljana</t>
  </si>
  <si>
    <t>Općina Povljana</t>
  </si>
  <si>
    <t>Općina Povljana (u I. stupnju)</t>
  </si>
  <si>
    <t>Grad Pula</t>
  </si>
  <si>
    <t>Općina Vinodolska</t>
  </si>
  <si>
    <t>Općina Vojnić</t>
  </si>
  <si>
    <t xml:space="preserve">Vrelo d.o.o., Rab </t>
  </si>
  <si>
    <t>Grad Rab</t>
  </si>
  <si>
    <t>1/2'' i 3/4'' 28,00
1'' 33,00
2'' 63,00
3'' 80,00
4'' 89,00</t>
  </si>
  <si>
    <t>Grad Zagreb</t>
  </si>
  <si>
    <t>Grad Sveta Nedjelja</t>
  </si>
  <si>
    <t>Općina Stupnik</t>
  </si>
  <si>
    <t>Grad Sveti Ivan Zelina</t>
  </si>
  <si>
    <t>Općina Bedenica</t>
  </si>
  <si>
    <t>Općina Krnjak, vlastiti komunalni pogon</t>
  </si>
  <si>
    <t>Općina Krnjak</t>
  </si>
  <si>
    <t>Općina Generalski Stol, vlastiti pogon</t>
  </si>
  <si>
    <t>Općina Generalski Stol</t>
  </si>
  <si>
    <t>Općina Žminj</t>
  </si>
  <si>
    <t>PODRUČJE PRUŽANJA VODNE USLUGE</t>
  </si>
  <si>
    <t>javne vodoopskrbe ili druge vodne usluge za socijalno ugrožene građane
(neobavezni dio cijene)</t>
  </si>
  <si>
    <t>javne vodoopskrbe ili druge javne usluge za soc. ugrožene građane
(obavezni dio cijene za javnu vodoop.)</t>
  </si>
  <si>
    <t>VARIJABILNI DIO CIJENE VODNIH USLUGA (s PDV-om i vodnim naknadama)</t>
  </si>
  <si>
    <t>nije utvrđena Odlukom</t>
  </si>
  <si>
    <t xml:space="preserve">Općina Drenovci </t>
  </si>
  <si>
    <t>3,10 kn/m3 za vodoopskrbu
0,49 kn/m3 za odvodnju</t>
  </si>
  <si>
    <t>2,53 kn/m3 za vodoopskrbu
0,88 kn/m3 za odvodnju</t>
  </si>
  <si>
    <t>Komunalac d.o.o., Biograd na Moru</t>
  </si>
  <si>
    <t>vodoopskrba 5,63 
odvodnja 1,56 pročišćavanje 0,78</t>
  </si>
  <si>
    <t>vodoop. 2,86 
odvodnja 1,11 
pročišć. 1,09</t>
  </si>
  <si>
    <t>za  priključak 
Ø 13-40
15,00
Ø 50-150
30,00</t>
  </si>
  <si>
    <t>vodoopskrba 3,60 
odvodnja 1,50 pročišćavanje 1,20</t>
  </si>
  <si>
    <t>vodoopskrba 1,80 
odvodnja 0,60</t>
  </si>
  <si>
    <t>Općina Rovišće</t>
  </si>
  <si>
    <t>za korisnike priključene na vodoopskrbu 5,00
za korisnike koji nisu priključeni na vodoop.15,00</t>
  </si>
  <si>
    <t>vodoop. 2,10 
odvodnja 0,78</t>
  </si>
  <si>
    <t>vodoop. 16,60 
odvodnja 9,10</t>
  </si>
  <si>
    <t>vodoop. 2,73 
odvodnja 1,64</t>
  </si>
  <si>
    <t>vodoop. 2,81 
odvodnja 1,02</t>
  </si>
  <si>
    <t>odvod. i pročiš. 2,62</t>
  </si>
  <si>
    <t>vodoop. 8,95
odvod. 5,18
pročiš. 2,74</t>
  </si>
  <si>
    <t>vodoop. 2,47
odvod. 0,77
pročiš. 1,06</t>
  </si>
  <si>
    <t>vodoop. 8,95
odvod. 5,17</t>
  </si>
  <si>
    <t>vodoop. 2,47
odvod. 0,77</t>
  </si>
  <si>
    <t>vodoop. 8,95
odvod. 5,18
pročiš. 2,76</t>
  </si>
  <si>
    <t>vodoop. 2,47
odvod. 0,77
pročiš. 1,08</t>
  </si>
  <si>
    <t>vodoop. 8,95
odvod. 5,18
pročiš. 2,77</t>
  </si>
  <si>
    <t>vodoop. 2,47
odvod. 0,77
pročiš. 1,09</t>
  </si>
  <si>
    <t>vodoop. 8,95
odvod. 5,18</t>
  </si>
  <si>
    <t>vodoop. 3,00
odvod. 0,96</t>
  </si>
  <si>
    <t>vodoopskrba 12,00
odvodnja 2,94
pročišćavanje 1,26</t>
  </si>
  <si>
    <t>vodoop. 3,00
odvodnja 0,72
pročiš. 0,66</t>
  </si>
  <si>
    <t>vodoopskrba 12,00
odvodnja 2,94</t>
  </si>
  <si>
    <t>vodoop. 3,00
odvodnja 0,72</t>
  </si>
  <si>
    <t>odvodnja
1,56</t>
  </si>
  <si>
    <t>odvod. 0,53
pročiš. 0,47</t>
  </si>
  <si>
    <t>vodoop. 9,60
odvod. 4,20</t>
  </si>
  <si>
    <t>vodoop. 2,34
odvod. 0,97</t>
  </si>
  <si>
    <t>zasebna stamb.jed. 16,00
više jedinica 13,00</t>
  </si>
  <si>
    <t>vodoop.
zas.stamb.jed. 9,60
više jedinica 7,80
odvodnja
zas.stamb.jed. 4,20
više jedinica 3,60</t>
  </si>
  <si>
    <t>vodoopskrba
2,43
odvodnja
0,42</t>
  </si>
  <si>
    <t>ostala naselja</t>
  </si>
  <si>
    <t>stamb.prost.
20,70
posebni kor. (udruge, vatrog.društ... 
36,00</t>
  </si>
  <si>
    <t>vodoop. 2,59
odvod. 0,65</t>
  </si>
  <si>
    <t>Općina Kravarsko</t>
  </si>
  <si>
    <t>vodoop.
Ø 13 i 20 = 2,77
Ø 25 = 4,33
Ø 32 = 7,10
Ø 40 = 11,09
Ø 50 = 17,33
Ø 65 = 29,28
Ø 80 = 44,36
Ø 100 = 69,32
Ø 125 = 108,13
odvod. 1,80</t>
  </si>
  <si>
    <t>vodoop. 2,77
odvod. 1,80</t>
  </si>
  <si>
    <t>Ø 13 i 20 = 2,77
Ø 25 = 4,33
Ø 32 = 7,10
Ø 40 = 11,09
Ø 50 = 17,33
Ø 65 = 29,28
Ø 80 = 44,36
Ø 100 = 69,32
Ø 125 = 108,13</t>
  </si>
  <si>
    <t xml:space="preserve">vodoop. 1,92
odvodnja 1,14 </t>
  </si>
  <si>
    <t>stamb.prost. i poljoprivreda
20,00
stamb.prost. raspodjela po gl.mjerilu
10,00</t>
  </si>
  <si>
    <t>Općina Poličnik</t>
  </si>
  <si>
    <t>Općina Sukošan</t>
  </si>
  <si>
    <t>vodoop. 2,85
odvod. 0,79</t>
  </si>
  <si>
    <t>vodoop. 13,68
odvod. 6,12
pročiš. 6,30</t>
  </si>
  <si>
    <t>vodoop. 3,90
odvod. 1,41
pročiš. 1,74</t>
  </si>
  <si>
    <t>1,59</t>
  </si>
  <si>
    <t>0,27</t>
  </si>
  <si>
    <t>vodoop. 1,68
odvod. 0,24
pročiš. 0,08</t>
  </si>
  <si>
    <t>vodoop. 25,00
odvod. 0,90
pročiš. 1,80</t>
  </si>
  <si>
    <t>vodoop. 3,39
odvod. 0,96
pročiš. 1,38</t>
  </si>
  <si>
    <t>prema promjeru vodomjera 14,53</t>
  </si>
  <si>
    <t>20 mm = 20,00
25 mm = 31,20
32 mm = 51,20
38 mm = 80,00
50 mm = 124,00
60mm = 210,00
80mm = 320,00
100 mm = 500,00</t>
  </si>
  <si>
    <t>10 (samo za priključak promjera 20 mm)</t>
  </si>
  <si>
    <t>prema promjeru vodomjera
14,53</t>
  </si>
  <si>
    <t>vodoop. 4,20
odvodnja 0,28</t>
  </si>
  <si>
    <t xml:space="preserve">javna vodoop:3,6
odvod. 0,90     pročišćivač 0,60 </t>
  </si>
  <si>
    <t xml:space="preserve">javna vodoopskrba3,05, javna odvodnja 1,20 </t>
  </si>
  <si>
    <t xml:space="preserve">HidroBel d.o.o. za vodne usluge; Belišće *Bivši Kombel d.o.o. , Belišće </t>
  </si>
  <si>
    <t>Koji su priključeni na: Samo vodoopskrba:15,45, vodoopskrba i odvodnja:18.45, vodoopskrba, odvodnja i pročišćavanje:20,95</t>
  </si>
  <si>
    <t>Općina Kolan - naselja Kolan i Mandre</t>
  </si>
  <si>
    <t xml:space="preserve">Koji su priključeni na: Samo vodoopskrba:2,79, vodoopskrba i odvodnja:3,96, vodoopskrba, odvodnja i pročišćavanje:4,81 </t>
  </si>
  <si>
    <t>po profilu vodomjera Ø 15 = 12,72
Ø 20 = 13,24
Ø 25 = 17,81 
Ø 32 = 21,62
Ø 40 = 25,44 
Ø 50 = 50,88 
Ø 80 = 63,60 
Ø 100 = 76,32 
Ø 125 = 89,04 
Ø 150-200 = 101,76</t>
  </si>
  <si>
    <t>Ø 15 = 20,78
Ø 20 = 21,30
Ø 25 = 25,87 
Ø 32 = 29,68
Ø 40 = 33,50 
Ø 50 = 58,94 
Ø 80 = 71,66 
Ø 100 = 84,38 
Ø 125 = 97,10 
Ø 150 = 109,82</t>
  </si>
  <si>
    <t>4,66 kn/m3 javna vodoopskrba, 1,68 kn/m3 javna odvodnja</t>
  </si>
  <si>
    <t>vodoopskrba 12,00 odvodnja 3,00 pročišćavanje 3,00</t>
  </si>
  <si>
    <t>vodooskrba 20,00 odvodnja 1,60 pročišćavanje 1,40</t>
  </si>
  <si>
    <t>2,28 bez odvodnje  3,01 sa odvodnjom</t>
  </si>
  <si>
    <t>vodoop. 3,48 odvodnja 1,05 pročišćavanje 0,89</t>
  </si>
  <si>
    <t>55,45 bez odvodnje, 55,45 sa odvodnjom</t>
  </si>
  <si>
    <t xml:space="preserve"> Ivkom-vode d.o.o.Ivanec (prije Ivkom d.d., Ivanec)</t>
  </si>
  <si>
    <t>Općina Virje</t>
  </si>
  <si>
    <t xml:space="preserve"> j. vodoop. 1,98 kn/m3 
j. odvodnja i pročišć. 2,20 kn/m3</t>
  </si>
  <si>
    <t>j. vodoop. 1,98 
j. odvodnja i pročišć. 3,00</t>
  </si>
  <si>
    <r>
      <t xml:space="preserve"> </t>
    </r>
    <r>
      <rPr>
        <b/>
        <sz val="10"/>
        <rFont val="Arial"/>
        <family val="2"/>
        <charset val="238"/>
      </rPr>
      <t>za korisnike koji su priključeni na vodoopskrbu:</t>
    </r>
    <r>
      <rPr>
        <sz val="10"/>
        <rFont val="Arial"/>
        <family val="2"/>
        <charset val="238"/>
      </rPr>
      <t xml:space="preserve">       vodoop. 23,58
odvodnja i pročišć.. 5,00   </t>
    </r>
    <r>
      <rPr>
        <b/>
        <sz val="10"/>
        <rFont val="Arial"/>
        <family val="2"/>
        <charset val="238"/>
      </rPr>
      <t>za korisnike koji nisu priključeni na vodoopskrbu:</t>
    </r>
    <r>
      <rPr>
        <sz val="10"/>
        <rFont val="Arial"/>
        <family val="2"/>
        <charset val="238"/>
      </rPr>
      <t xml:space="preserve">        vodoop. 23,58
odvodnja i pročišć: 15,00</t>
    </r>
  </si>
  <si>
    <t>Komunalije vodovod d.o.o. Čazma (prije Komunalije d.o.o. , Čazma)</t>
  </si>
  <si>
    <t xml:space="preserve">Grad Čazma
</t>
  </si>
  <si>
    <t>profil vodomj.
do Ø25 =20,50  
Ø25-50 = 53,00 
Ø50-100 = 105</t>
  </si>
  <si>
    <t xml:space="preserve">Murvica d.o.o. Crikvenica (Bivša GKTD Murvica d.o.o., Crikvenica) </t>
  </si>
  <si>
    <t xml:space="preserve">VIOP Pregrada d.o.o. (Bivša Niskogradnja d.o.o., Pregrada) </t>
  </si>
  <si>
    <t>Grad Pregrada - crpilište Humvio</t>
  </si>
  <si>
    <t>Vodovod Novska d.o.o. (Bivši Novokom d.o.o., Novska)</t>
  </si>
  <si>
    <t>VIOP Pregrada d.o.o. (Bivša Niskogradnja d.o.o., Pregrada)</t>
  </si>
  <si>
    <t xml:space="preserve">Vodovod Novska d.o.o. (Bivši Novokom d.o.o., Novska) </t>
  </si>
  <si>
    <t>prema profilu vodomjera          25 mm = 22,18
63 mm = 44,50
90 mm = 45,00
110 mm - obični = 55,00
110 mm - komb. = 60,00
160 mm - obični = 62,00
160 mm - komb. = 65,00</t>
  </si>
  <si>
    <t>KTD Vodovod Žrnovnica (Bivše Komunalno trgovačko društvo Ivanj d.o.o. , Novi Vinodolski)</t>
  </si>
  <si>
    <t>vodoopskrba 18 odvodnja 9,00</t>
  </si>
  <si>
    <t xml:space="preserve">Zagorski vodovod d.o.o. (Bivši Komunalno-Zabok d.o.o., Zabok) </t>
  </si>
  <si>
    <t xml:space="preserve">vodoopskrba 1,96 
odvodnja 3
</t>
  </si>
  <si>
    <t>Krakom - vodooksprba i odvodnja d.o.o. (Bivši Krakom d.o.o., Krapina)</t>
  </si>
  <si>
    <t>Vodovod grada Vukovara d.o.o. (Bivši Krio d.o.o. , Trpinja)</t>
  </si>
  <si>
    <t xml:space="preserve"> odvodnja 0,9</t>
  </si>
  <si>
    <t>profil
13 i 20=10,00
25 = 20,00
30 = 40,00 40 = 50,00
50 = 90,00
65 = 130,00
80 = 210,00
100 = 300,00</t>
  </si>
  <si>
    <t>Općina Preko (naselja Lukoran, Poljana, Preko, Sutomišćica, Ugljan te otoci Ošljak, Rivanj, Sestrunj)</t>
  </si>
  <si>
    <t>Općina Preko  (naselja Lukoran, Poljana, Preko, Sutomišćica, Ugljan te otoci Ošljak, Rivanj, Sestrunj)</t>
  </si>
  <si>
    <t>profil
13 i 20=10,00
25 = 20,00
30 = 40,00
40 = 50,00         50 = 90,00
65 = 130,00
80 = 210,00
100 = 300,00</t>
  </si>
  <si>
    <t>vodoop. 2,39
odvod. 1,09
pročiš. 0,74</t>
  </si>
  <si>
    <t>vodoop. 2,39
odvod. 1,09</t>
  </si>
  <si>
    <t>odvodnja 2,15
pročiš. 0,75</t>
  </si>
  <si>
    <t>odvodnja 0,85
pročiš. 0,30</t>
  </si>
  <si>
    <t xml:space="preserve">Vodorad d.o.o. Đurđenovac (Bivši Rad d.o.o., Đurđenovac) </t>
  </si>
  <si>
    <t>14,66 zagrijana pitka voda 14,66</t>
  </si>
  <si>
    <t>5,24 zagrijana pitka voda 5,24</t>
  </si>
  <si>
    <t>Grad Supetar</t>
  </si>
  <si>
    <t xml:space="preserve"> Općina Sutivan</t>
  </si>
  <si>
    <t>Ø13 i 20 i hidranti = 4,62
Ø 25 = 7,21
Ø 32 = 11,83
Ø 40 = 18,48
Ø 50 = 28,88
Ø 65 = 48,80
Ø 80 = 73,94
Ø 100 = 115,53
Ø 125 = 180,22</t>
  </si>
  <si>
    <t>poljop.proizv.
4,10
ugostit.obj.
40,98
obrtnici
24,59
ind.pogoni
65,57 drugim isporučiteljima ne obračunava se</t>
  </si>
  <si>
    <t xml:space="preserve">vodoop. 2,77
</t>
  </si>
  <si>
    <t>vodoop. 2,71 Odvodnja 0,63 Pročišćavanje 0,72</t>
  </si>
  <si>
    <t>Ø 13 = 10,97
Ø 20 = 10,97
Ø 25 = 14,94
Ø 30 = 21,55
Ø 40 = 38,31
Ø 50 = 59,54
Ø 80 = 153,33
Ø 100 = 239,64
Ø 150 = 539,06
Ø 200 = 958,23</t>
  </si>
  <si>
    <t>Ø 13 i Ø 20 = 10,62</t>
  </si>
  <si>
    <t>Ø 13 i Ø 20 = 6,58</t>
  </si>
  <si>
    <t>Vodoop. 2,26 Odvodnja 1,38 Pročišćavanje 0,24</t>
  </si>
  <si>
    <t>Vodoop. 2,26</t>
  </si>
  <si>
    <t>ostala naselja (područje isporučitelja)</t>
  </si>
  <si>
    <t xml:space="preserve"> j.vodoopskrba 2,06 kn/m3,    j.odvodnja 1,67 kn/m3,  pročišćavanje 1,54 kn/m3</t>
  </si>
  <si>
    <t xml:space="preserve"> j.vodoopskrba 2,53 kn/m3,    j.odvodnja 1,67 kn/m3,  pročišćavanje 1,54 kn/m3 </t>
  </si>
  <si>
    <t>za j.vodoopskrbu 2,21 kn/m3                                   za j.odvodnju 1,45 kn/m3         za pročišć.otp.voda 1,42 kn/m3</t>
  </si>
  <si>
    <t xml:space="preserve"> za j.vodoopskrbu 2,21 kn/m3</t>
  </si>
  <si>
    <t xml:space="preserve"> j.vodoopskrba 1,37 kn/m3   j.odvodnja 1,21 kn/m3    pročišć.otp.voda 1,73 kn/m3</t>
  </si>
  <si>
    <t>vodoopskrba 6,39 odvodnja 4,76 pročišćavanje 1,58</t>
  </si>
  <si>
    <t>vodoopskrba 2,29 odvodnja 1,54 pročišćavanje 0,54</t>
  </si>
  <si>
    <t xml:space="preserve">Naselje Skradin </t>
  </si>
  <si>
    <t>profil vodobr.
13 i 20 = 20,00
25 = 36,00
30 = 56,00
40 = 80,00
50 = 142,00
65 = 222,00
80 = 320,00
100 = 568,00
125 = 888,00
150 = 1280,00 200=2275,00
dalj.očit.
20 = 30,00
40 = 104,00
50 = 185,00
65 =289,00</t>
  </si>
  <si>
    <t xml:space="preserve"> vodoopskrba 2,39</t>
  </si>
  <si>
    <t xml:space="preserve"> vodoopskrba 2,39 odvodnja 0,42 pročišćavanje 0,36</t>
  </si>
  <si>
    <t>vodoopskrba 2,39</t>
  </si>
  <si>
    <t>vodoopskrba 2,39 odvodnja 1,20</t>
  </si>
  <si>
    <t xml:space="preserve">Vodovod Labin d.o.o., Labin </t>
  </si>
  <si>
    <t>nije navedeno</t>
  </si>
  <si>
    <t xml:space="preserve">j.vodoopskrba 15,64     j.odvodnja 7,25     </t>
  </si>
  <si>
    <t xml:space="preserve"> j.vodoopskrba 2,48 kn/m3    j.odvodnja 1,54 kn/m3</t>
  </si>
  <si>
    <t>Supetarska Draga</t>
  </si>
  <si>
    <t>Vodovod Zelina d.o.o. (Bivše Zelinske komunalije d.o.o.)</t>
  </si>
  <si>
    <t>vodoopskrba 2,8 odvodnja 0,30</t>
  </si>
  <si>
    <t>vodoopskrba 2,8</t>
  </si>
  <si>
    <t>priključak
1/2'' i 3/4'' 33,00
1'' 43,00
2'' 82,00
3'' 104,00
4'' 115,00 poljoprivreda 1/2'' i 3/4'' 33,00</t>
  </si>
  <si>
    <t>poslovni prostor 7,71 poljoprivreda 4,97</t>
  </si>
  <si>
    <t>Supetarska draga</t>
  </si>
  <si>
    <t>Komunalac d.o.o. Vela Luka</t>
  </si>
  <si>
    <t>Općina Vela Luka</t>
  </si>
  <si>
    <t>za odvodnju: 7,00 za pročišćavanje: 1,20</t>
  </si>
  <si>
    <t>vodoopskrba 2,4 odvodnja 0,30</t>
  </si>
  <si>
    <t>obrtnici:15,00kn ugostiteljski objekti:30,00kn proizvodni pogoni:40,00kn</t>
  </si>
  <si>
    <t>obrtnici:4,00kn ugostiteljski objekti:9,00kn proizvodni pogoni:16,00kn</t>
  </si>
  <si>
    <t>Gračac vodovod i odvodnja d.o.o. Gračac</t>
  </si>
  <si>
    <t>Naselje Gračac</t>
  </si>
  <si>
    <t xml:space="preserve">Vodoopskrba i odvodnja cres-lošinj d..o.o. * bivši Vodovod i čistoća Cres-Mali Lošinj d.o.o. </t>
  </si>
  <si>
    <t xml:space="preserve">Vodoopskrba i odvodnja cres lošinj d..o.o. * bivši Vodovod i čistoća Cres-Mali Lošinj d.o.o. </t>
  </si>
  <si>
    <t>Vodovod Glina d.o.o. *bivši Komunalac Glina d.o.o., Glina</t>
  </si>
  <si>
    <t xml:space="preserve">Vodovod Korenica * bivši Komunalac d.o.o., Korenica </t>
  </si>
  <si>
    <t xml:space="preserve">Ponikve voda d.o.o. Krk *bivši Ponikve d.o.o. , Krk </t>
  </si>
  <si>
    <t xml:space="preserve">Vodovod i odvodnja d.o.o. Orebić          *bivši KTD BILAN d.o.o., Orebić </t>
  </si>
  <si>
    <t>vodoopskrba 2,40 odvodnja 0,45 pročišćavanje 0,48</t>
  </si>
  <si>
    <t xml:space="preserve">Vodakom d.o.o.     *bivši Komunalno Pitomača d.o.o., Pitomača </t>
  </si>
  <si>
    <t>Odvodnja Rovinj-Rovigno d.o.o.       *bivši Komunalni servis d.o.o., Rovinj</t>
  </si>
  <si>
    <t>Vodoopskrba Rovišće j.d.o.o.       *bivši Komunalac Rovišće d.o.o., Rovišće</t>
  </si>
  <si>
    <t xml:space="preserve">Odvodnja Samobor d.o.o.  *bivši Komunalac d.o.o., Samobor </t>
  </si>
  <si>
    <t xml:space="preserve">Vodovod i odvodnja d.o.o. Senj             *bivši Gradsko komunalno društvo Komunalac d.o.o., Senj </t>
  </si>
  <si>
    <t xml:space="preserve">Vodovod i odvodnja Cetinske Krajine d.o.o., Sinj *bivši Vodovod i čistoća - Sinj d.o.o. </t>
  </si>
  <si>
    <t xml:space="preserve">Vodoopskrba i odvodnja Vrbovec d.o.o.,      *bivši Komunalac Vrbovec d.o.o., Vrbovec </t>
  </si>
  <si>
    <t>KTD Hober d.o.o., Korčula</t>
  </si>
  <si>
    <t>Lip-Kom d.o.o., Lipovljani</t>
  </si>
  <si>
    <t>Kaplja d.o.o., Lovinac</t>
  </si>
  <si>
    <t>Pragrande d.o.o.</t>
  </si>
  <si>
    <t>Dubrovačko primorje d.o.o. Slano</t>
  </si>
  <si>
    <t>Vodovod Vir d.o.o.</t>
  </si>
  <si>
    <t xml:space="preserve">za j. vodoopskrbu 18,00         za j. odvodnju 2,40                za pročišć. otp. voda 1,20     </t>
  </si>
  <si>
    <t>Gračac vodovod i odvodnja d.o.o., Gračac</t>
  </si>
  <si>
    <t>Kaplja d.o.o. za vodoopskrbu i odvodnju, Lovinac</t>
  </si>
  <si>
    <t>Primošten odvodnja d.o.o, Primošten</t>
  </si>
  <si>
    <t>Dubrovačko primorje d.o.o., Slano</t>
  </si>
  <si>
    <t>Općina Lipovljani</t>
  </si>
  <si>
    <t>Općina Primošten</t>
  </si>
  <si>
    <t>Općina Lovinac</t>
  </si>
  <si>
    <t>Naselje Slano</t>
  </si>
  <si>
    <t>Općina Vir</t>
  </si>
  <si>
    <t>14,00</t>
  </si>
  <si>
    <t>javne vodoopskrbe =5.37,        za odvodnju =1.54 kn,              za pročišćavanje = 1.62 kn</t>
  </si>
  <si>
    <t>javna vodoopskrba = 15.00 kn, javna odvodnja =6.00 kn</t>
  </si>
  <si>
    <t>javna vodoopskrba = 3.16 kn, javna odvodnja = 0.62 kn</t>
  </si>
  <si>
    <t>vodoopskrba = 13.2 kn, odvodnja I pročišćavanje = 3.00 kn</t>
  </si>
  <si>
    <t>vodoopskrba = 2.75 kn, odvodnja I pročišćavanje = 1.80 kn</t>
  </si>
  <si>
    <t xml:space="preserve">vodoopskrba = 2,526 kn, odvodnja = 0,60 kn   </t>
  </si>
  <si>
    <t>vodoopskrba = 18,92, odvodnja 4,79</t>
  </si>
  <si>
    <t xml:space="preserve">vodoopskrba = 2,526, odvodnja = 1,39 </t>
  </si>
  <si>
    <t xml:space="preserve">vodoopskrba = 2,526,  </t>
  </si>
  <si>
    <t xml:space="preserve">Vodoopskrba i odvodnja d.o.o. Zagreb, </t>
  </si>
  <si>
    <t>Vodoopskrba i odvodnja d.o.o. Zagreb</t>
  </si>
  <si>
    <t>profil priključ.
do Ø32 56,50
Ø50-125 282,50
Ø150-i više 565,00</t>
  </si>
  <si>
    <t>vodoopskrba 3,69 odvodnja 2,46 gospodarstv 7,17</t>
  </si>
  <si>
    <t>0,60 kn/m3 za odvodnju
1,20 kn/m3 za pročišćavanje</t>
  </si>
  <si>
    <t>lokacija</t>
  </si>
  <si>
    <t>Općina Draž</t>
  </si>
  <si>
    <t>Općina Petlovac</t>
  </si>
  <si>
    <t>Općina Popovac</t>
  </si>
  <si>
    <t>Grad Beli Manastir</t>
  </si>
  <si>
    <t>Općina Čeminac</t>
  </si>
  <si>
    <t>Općina Kneževi Vinogradi</t>
  </si>
  <si>
    <t>Grad Dugo Selo</t>
  </si>
  <si>
    <t>Općina Rugvica</t>
  </si>
  <si>
    <t>Općina Bizovac</t>
  </si>
  <si>
    <t>Općina Petrijevci</t>
  </si>
  <si>
    <t>Općina Satnica Đakovačka</t>
  </si>
  <si>
    <t>Općina Gorjani</t>
  </si>
  <si>
    <t>Općina Punitovci</t>
  </si>
  <si>
    <t>Općina Drenje</t>
  </si>
  <si>
    <t>Općina Trnava</t>
  </si>
  <si>
    <t>Općina Levanjska Varoš</t>
  </si>
  <si>
    <t>Općina Strizivojna</t>
  </si>
  <si>
    <t>Općina Viškovci</t>
  </si>
  <si>
    <t>Općina Semeljci</t>
  </si>
  <si>
    <t>Općina Vrpolje</t>
  </si>
  <si>
    <t>Grad Stari Grad</t>
  </si>
  <si>
    <t>Općina Jelsa</t>
  </si>
  <si>
    <t>Grad Buje</t>
  </si>
  <si>
    <t>Grad Poreč</t>
  </si>
  <si>
    <t>Grad Umag</t>
  </si>
  <si>
    <t>Općina Bale</t>
  </si>
  <si>
    <t>Općina Brtonigla</t>
  </si>
  <si>
    <t>Općina Cerovlje</t>
  </si>
  <si>
    <t>Općina Funtana</t>
  </si>
  <si>
    <t>Općina Gračišće</t>
  </si>
  <si>
    <t>Općina Grožnjan</t>
  </si>
  <si>
    <t>Općina Karojba</t>
  </si>
  <si>
    <t>Općina Kaštelir-Labinci</t>
  </si>
  <si>
    <t>Općina Lanišće</t>
  </si>
  <si>
    <t>Općina Lupoglav</t>
  </si>
  <si>
    <t>Općina Motovun</t>
  </si>
  <si>
    <t>Općina Oprtalj</t>
  </si>
  <si>
    <t>Općina Pićan</t>
  </si>
  <si>
    <t>Općina Sv. Lovreč</t>
  </si>
  <si>
    <t>Općina Sv. Petar u Šumi</t>
  </si>
  <si>
    <t>Općina Tar-Vabriga</t>
  </si>
  <si>
    <t>Općina Tinjan</t>
  </si>
  <si>
    <t>Općina Višnjan</t>
  </si>
  <si>
    <t>Općina Vižinada</t>
  </si>
  <si>
    <t>Grad Ivanić Grad</t>
  </si>
  <si>
    <t>Općina Križ</t>
  </si>
  <si>
    <t>Općina Kloštar Ivanić</t>
  </si>
  <si>
    <t>Grad Ivanec</t>
  </si>
  <si>
    <t>Grad Belišće</t>
  </si>
  <si>
    <t>Općina Marijanci</t>
  </si>
  <si>
    <t>Općina Čađavica</t>
  </si>
  <si>
    <t>Općina Mikleuš</t>
  </si>
  <si>
    <t>Općina Nova Bukovica</t>
  </si>
  <si>
    <t>Općina Sopje</t>
  </si>
  <si>
    <t>Općina Voćin</t>
  </si>
  <si>
    <t>Grad Biograd na Moru</t>
  </si>
  <si>
    <t>Općina Pakoštane</t>
  </si>
  <si>
    <t>Općina Sveti Filip i Jakov</t>
  </si>
  <si>
    <t>Općina Pašman</t>
  </si>
  <si>
    <t>Općina Tkon</t>
  </si>
  <si>
    <t>Grad Delnice</t>
  </si>
  <si>
    <t>Općina Ravna Gora</t>
  </si>
  <si>
    <t>Općina Fužine</t>
  </si>
  <si>
    <t>Općina Mrkopalj</t>
  </si>
  <si>
    <t>Općina Skrad</t>
  </si>
  <si>
    <t>Općina Lokve</t>
  </si>
  <si>
    <t>Općina Brod Moravice</t>
  </si>
  <si>
    <t>Općina Đelekovec</t>
  </si>
  <si>
    <t>Općina Hlebine</t>
  </si>
  <si>
    <t>Općina Koprivnički Bregi</t>
  </si>
  <si>
    <t>Općina Koprivnički Ivanec</t>
  </si>
  <si>
    <t>Općina Legrad</t>
  </si>
  <si>
    <t>Općina Peteranec</t>
  </si>
  <si>
    <t>Općina Rasinja</t>
  </si>
  <si>
    <t>Općina Sokolovac</t>
  </si>
  <si>
    <t>Općina Majur</t>
  </si>
  <si>
    <t>Općina Donji Kukuruzari</t>
  </si>
  <si>
    <t>Grad Opatija</t>
  </si>
  <si>
    <t>Općina Matulji</t>
  </si>
  <si>
    <t>Općina Lovran</t>
  </si>
  <si>
    <t>Općina Mošćenička Draga</t>
  </si>
  <si>
    <t>Grad Otočac</t>
  </si>
  <si>
    <t>Grad Pakrac</t>
  </si>
  <si>
    <t>Grad Lipik</t>
  </si>
  <si>
    <t>Senjska draga</t>
  </si>
  <si>
    <t>Bunica</t>
  </si>
  <si>
    <t>Kalić</t>
  </si>
  <si>
    <t>Planikovac</t>
  </si>
  <si>
    <t>Zakosa</t>
  </si>
  <si>
    <t>Grad Senj (naselje Senj) II. Stupanj</t>
  </si>
  <si>
    <t>Grad Senj (TN Sitnica) I. stupanj</t>
  </si>
  <si>
    <t>Sveti Juraj</t>
  </si>
  <si>
    <t>Žrnovnica</t>
  </si>
  <si>
    <t>Lukovo</t>
  </si>
  <si>
    <t>Donja Klada</t>
  </si>
  <si>
    <t>Miškovići</t>
  </si>
  <si>
    <t>Vicići</t>
  </si>
  <si>
    <t>Jurkuša</t>
  </si>
  <si>
    <t>Vlaka</t>
  </si>
  <si>
    <t>Pavići</t>
  </si>
  <si>
    <t>Starigrad</t>
  </si>
  <si>
    <t>Šegote</t>
  </si>
  <si>
    <t>Balenska Draga</t>
  </si>
  <si>
    <t>Mršići</t>
  </si>
  <si>
    <t>Jablanac</t>
  </si>
  <si>
    <t>Stinički Dolac</t>
  </si>
  <si>
    <t>Stara Stinica</t>
  </si>
  <si>
    <t>Dundovići</t>
  </si>
  <si>
    <t>Njive</t>
  </si>
  <si>
    <t>Marinci - Gavrani</t>
  </si>
  <si>
    <t>TN Sitnica</t>
  </si>
  <si>
    <t>Općina Gradište</t>
  </si>
  <si>
    <t>Općina Bošnjaci</t>
  </si>
  <si>
    <t>Grad Čazma</t>
  </si>
  <si>
    <t>Općina Štefanje</t>
  </si>
  <si>
    <t>Općina Ivanska</t>
  </si>
  <si>
    <t>Općina Berek</t>
  </si>
  <si>
    <t>Općina Trojstvo</t>
  </si>
  <si>
    <t>Općina Šandrovac</t>
  </si>
  <si>
    <t>Općina Severin</t>
  </si>
  <si>
    <t>Općina Ferdinandovec</t>
  </si>
  <si>
    <t>Općina Gola</t>
  </si>
  <si>
    <t>Općina Kalinovac</t>
  </si>
  <si>
    <t>Općina Kloštar Podravski</t>
  </si>
  <si>
    <t>Općina Molve</t>
  </si>
  <si>
    <t>Općina Novigrad Podravski</t>
  </si>
  <si>
    <t>Općina Novo Virje</t>
  </si>
  <si>
    <t>Općina Podravske Sesvete</t>
  </si>
  <si>
    <t>Grad Vrgorac</t>
  </si>
  <si>
    <t>Općina Pojezerje</t>
  </si>
  <si>
    <t>Općina Zagvozd</t>
  </si>
  <si>
    <t>Općina Biskupija</t>
  </si>
  <si>
    <t>Naselje Biskupija</t>
  </si>
  <si>
    <t>Naselje Orlić</t>
  </si>
  <si>
    <t>Naselje Markovac</t>
  </si>
  <si>
    <t>Naselje Riđane</t>
  </si>
  <si>
    <t>Naselje Zvjerinac</t>
  </si>
  <si>
    <t>Naselje Uzdolje</t>
  </si>
  <si>
    <t>Naselje Ramljane</t>
  </si>
  <si>
    <t>Naselje Vrbnik</t>
  </si>
  <si>
    <t>Grad Duga Resa</t>
  </si>
  <si>
    <t>Općina Berilović</t>
  </si>
  <si>
    <t>Općina Netretić</t>
  </si>
  <si>
    <t>Općina Bosiljevo</t>
  </si>
  <si>
    <t>Općina Magadenovac</t>
  </si>
  <si>
    <t>Grad Ozalj</t>
  </si>
  <si>
    <t>Općina Kamanje</t>
  </si>
  <si>
    <t>Općina Ribnik</t>
  </si>
  <si>
    <t>Općina Žakanje</t>
  </si>
  <si>
    <t>Općina Sveti Petar</t>
  </si>
  <si>
    <t>Općina Orehovec</t>
  </si>
  <si>
    <t>Općina Kalnik</t>
  </si>
  <si>
    <t>Općina Gornja Rijeka</t>
  </si>
  <si>
    <t>Općina Sveti Ivan Žabno</t>
  </si>
  <si>
    <t>Općina Topunsko</t>
  </si>
  <si>
    <t>Grad Novi vinodolski</t>
  </si>
  <si>
    <t>Općina Krapinske Toplice</t>
  </si>
  <si>
    <t>Općina Kumrovec</t>
  </si>
  <si>
    <t>Općina Đurmanec</t>
  </si>
  <si>
    <t>Općina Petrovsko</t>
  </si>
  <si>
    <t>Općina Radoboj</t>
  </si>
  <si>
    <t>Naselje Donja Šemnica</t>
  </si>
  <si>
    <t>Općina Donji Kraljevec</t>
  </si>
  <si>
    <t>Općina Podturen</t>
  </si>
  <si>
    <t>Grad Prelog</t>
  </si>
  <si>
    <t>Općina Donja Dubrava</t>
  </si>
  <si>
    <t>Općina Donji Vidovec</t>
  </si>
  <si>
    <t>Općina Orehovica</t>
  </si>
  <si>
    <t>Općina Sv. Marija</t>
  </si>
  <si>
    <t>Općina Belica</t>
  </si>
  <si>
    <t>Općina Dekanovec</t>
  </si>
  <si>
    <t>Općina Domašinec</t>
  </si>
  <si>
    <t>Općina Gornji Mihaljevec</t>
  </si>
  <si>
    <t>Općina Štrigova</t>
  </si>
  <si>
    <t>Općina Mala Subotica</t>
  </si>
  <si>
    <t>Općina Selnica</t>
  </si>
  <si>
    <t>Općina Sv. Juraj na Bregu</t>
  </si>
  <si>
    <t>Općina Sv. Martin na Muri</t>
  </si>
  <si>
    <t>Općina Donja Motičina</t>
  </si>
  <si>
    <t>Općina Feričanci</t>
  </si>
  <si>
    <t>Općina Čačinci</t>
  </si>
  <si>
    <t>Općina Zdenci</t>
  </si>
  <si>
    <t>Općina Crnac</t>
  </si>
  <si>
    <t>Općina Baška</t>
  </si>
  <si>
    <t>Općina Dobrinj</t>
  </si>
  <si>
    <t>Općina Punat</t>
  </si>
  <si>
    <t>Općina Vrbnik</t>
  </si>
  <si>
    <t>Grad Vodnjan</t>
  </si>
  <si>
    <t>Općina Fažana</t>
  </si>
  <si>
    <t>Općina Medulin (naselje Pješčana uvala)</t>
  </si>
  <si>
    <t>Općina Martinjska Ves</t>
  </si>
  <si>
    <t>Općina Sunja</t>
  </si>
  <si>
    <t>Grad Nova Gradiška</t>
  </si>
  <si>
    <t>Općina Cernik</t>
  </si>
  <si>
    <t>Općina Gornji Bogićevci</t>
  </si>
  <si>
    <t>Općina Stara Gradiška</t>
  </si>
  <si>
    <t>Općina Perušić</t>
  </si>
  <si>
    <t>Općina Sveti Lovreč</t>
  </si>
  <si>
    <t>Općina Trnovec</t>
  </si>
  <si>
    <t>Općina Bartolovečki</t>
  </si>
  <si>
    <t>Općina Petrijanec</t>
  </si>
  <si>
    <t>Općina Sračinec</t>
  </si>
  <si>
    <t>Grad Novi Marof</t>
  </si>
  <si>
    <t>Grad Lepoglava</t>
  </si>
  <si>
    <t>Grad Varaždinske toplice</t>
  </si>
  <si>
    <t>Općina Beretinec</t>
  </si>
  <si>
    <t>Općina Breznica</t>
  </si>
  <si>
    <t>Općina Breznički Hum</t>
  </si>
  <si>
    <t>Općina Cestica</t>
  </si>
  <si>
    <t>Općina Donja Voća</t>
  </si>
  <si>
    <t>Općina Donji Martijanec</t>
  </si>
  <si>
    <t>Općina Gornji Kneginec</t>
  </si>
  <si>
    <t>Općina Jalžabet</t>
  </si>
  <si>
    <t>Općina Klenovnik</t>
  </si>
  <si>
    <t>Općina Ljuvešćica</t>
  </si>
  <si>
    <t>Općina Mali Bukovec</t>
  </si>
  <si>
    <t>Općina Maruševec</t>
  </si>
  <si>
    <t>Općina Sv. Đurđ</t>
  </si>
  <si>
    <t>Općina Sv. Ilija</t>
  </si>
  <si>
    <t>Općina Veliki Bukovec</t>
  </si>
  <si>
    <t>Općina Vidovec</t>
  </si>
  <si>
    <t>Općina Vinica</t>
  </si>
  <si>
    <t>Općina Veliki Grđevac</t>
  </si>
  <si>
    <t>Općina Velika Pisanica</t>
  </si>
  <si>
    <t>Općina Gradina</t>
  </si>
  <si>
    <t>Općina Lukač</t>
  </si>
  <si>
    <t>Općina Suhopolje</t>
  </si>
  <si>
    <t>Općina Špišić Bukovica</t>
  </si>
  <si>
    <t>Općina Darda</t>
  </si>
  <si>
    <t>Općina Bilje</t>
  </si>
  <si>
    <t>Općina Jagodnjak</t>
  </si>
  <si>
    <t>Općina Blato</t>
  </si>
  <si>
    <t>Općina Smokvica</t>
  </si>
  <si>
    <t>Općina Brinje</t>
  </si>
  <si>
    <t>Općina Šestanovac</t>
  </si>
  <si>
    <t>Općina Zadvarje</t>
  </si>
  <si>
    <t>Grad Slavonski Brod</t>
  </si>
  <si>
    <t>Općina Bebrina</t>
  </si>
  <si>
    <t>Općina Brodski Stupnik</t>
  </si>
  <si>
    <t>Općina Bukovlje</t>
  </si>
  <si>
    <t>Općina Donji Andrijevci</t>
  </si>
  <si>
    <t>Općina Garčin</t>
  </si>
  <si>
    <t>Općina Gornja Vrba</t>
  </si>
  <si>
    <t>Općina Gudinci</t>
  </si>
  <si>
    <t>Općina Klakar</t>
  </si>
  <si>
    <t>Općina Oprisavci</t>
  </si>
  <si>
    <t>Općina Oriovac</t>
  </si>
  <si>
    <t>Općina Podcrkavlje</t>
  </si>
  <si>
    <t>Općina Sibinj</t>
  </si>
  <si>
    <t>Općina Sikirevci</t>
  </si>
  <si>
    <t>Općina Slavonski Šamac</t>
  </si>
  <si>
    <t>Općina Velika Kopanica</t>
  </si>
  <si>
    <t>Grad Nin</t>
  </si>
  <si>
    <t>Grad Obrovac</t>
  </si>
  <si>
    <t>Općina Bibinje</t>
  </si>
  <si>
    <t>Općina Galovac</t>
  </si>
  <si>
    <t>Općina Jasenice</t>
  </si>
  <si>
    <t>Općina Kali</t>
  </si>
  <si>
    <t>Općina Novigrad</t>
  </si>
  <si>
    <t>Općina Posedarje</t>
  </si>
  <si>
    <t>Općina Privlaka</t>
  </si>
  <si>
    <t>Općina Ražanac</t>
  </si>
  <si>
    <t>Općina Starigrad</t>
  </si>
  <si>
    <t>Općina Vrsi</t>
  </si>
  <si>
    <t>Općina Zemunik Donji</t>
  </si>
  <si>
    <t>Općina Župa Dubrovačka</t>
  </si>
  <si>
    <t>Općina Dubrovačko Primorje</t>
  </si>
  <si>
    <t>Općina Ston</t>
  </si>
  <si>
    <t>Općina Borovo</t>
  </si>
  <si>
    <t>Naselje Bršadin</t>
  </si>
  <si>
    <t>Općina Tompojevci</t>
  </si>
  <si>
    <t>Grad Cres</t>
  </si>
  <si>
    <t>Grad Mali Lošinj</t>
  </si>
  <si>
    <t>Općina Otok</t>
  </si>
  <si>
    <t>Općina Dicmo</t>
  </si>
  <si>
    <t>Općina Hrvace</t>
  </si>
  <si>
    <t>Grad Rijeka</t>
  </si>
  <si>
    <t>Grad Kastav</t>
  </si>
  <si>
    <t>Grad Kraljevica</t>
  </si>
  <si>
    <t>Grad Bakar</t>
  </si>
  <si>
    <t>Općina Čavle</t>
  </si>
  <si>
    <t>Općina Jelenje</t>
  </si>
  <si>
    <t>Općina Klana</t>
  </si>
  <si>
    <t>Općina Kostrena</t>
  </si>
  <si>
    <t>Općina Viškovo</t>
  </si>
  <si>
    <t>Općina Klis</t>
  </si>
  <si>
    <t>Općina Dugopolje</t>
  </si>
  <si>
    <t>Općina Okrug</t>
  </si>
  <si>
    <t>Općina Seget</t>
  </si>
  <si>
    <t>Općina Muć</t>
  </si>
  <si>
    <t>Općina Lećevica</t>
  </si>
  <si>
    <t>Općina Polača</t>
  </si>
  <si>
    <t>Općina Lišane Ostrovičke</t>
  </si>
  <si>
    <t>Podi</t>
  </si>
  <si>
    <t>Ražine</t>
  </si>
  <si>
    <t>Brodarica</t>
  </si>
  <si>
    <t>Krapanj</t>
  </si>
  <si>
    <t>Podsolarsko</t>
  </si>
  <si>
    <t>Mandalina</t>
  </si>
  <si>
    <t>Općina Murter</t>
  </si>
  <si>
    <t>Općina Rogoznica</t>
  </si>
  <si>
    <t>Općina Pirovac</t>
  </si>
  <si>
    <t>Općina Tribunj</t>
  </si>
  <si>
    <t>Naselje Tisno</t>
  </si>
  <si>
    <t>Naselje Jezera</t>
  </si>
  <si>
    <t>Naselje Betina</t>
  </si>
  <si>
    <t>Naselje Dazlina</t>
  </si>
  <si>
    <t>Naselje Dubrava kod Tisna</t>
  </si>
  <si>
    <t>Grad Imotski</t>
  </si>
  <si>
    <t>Općina Zmijavci</t>
  </si>
  <si>
    <t>Općina Runovići</t>
  </si>
  <si>
    <t>Općina Proložac</t>
  </si>
  <si>
    <t>Općina Cista Provo</t>
  </si>
  <si>
    <t>Općina Lokvičići</t>
  </si>
  <si>
    <t>Općina Lovreć</t>
  </si>
  <si>
    <t>Općina Podbablje</t>
  </si>
  <si>
    <t>Grad Labin</t>
  </si>
  <si>
    <t>Općina Raša</t>
  </si>
  <si>
    <t>Općina Sveta Nedjelja</t>
  </si>
  <si>
    <t>Općina Kršan</t>
  </si>
  <si>
    <t>Grad Osijek</t>
  </si>
  <si>
    <t>Općina Antunovac</t>
  </si>
  <si>
    <t>Općina Ernestinovo</t>
  </si>
  <si>
    <t>Općina Šodolovci</t>
  </si>
  <si>
    <t>Općina Vladislavci</t>
  </si>
  <si>
    <t>Općina Vuka</t>
  </si>
  <si>
    <t>Općina Ližnjan</t>
  </si>
  <si>
    <t>Općina Marčana</t>
  </si>
  <si>
    <t>Općina Svetivinčenat</t>
  </si>
  <si>
    <t>Općina Barban</t>
  </si>
  <si>
    <t>Grad Novi Vinodolski</t>
  </si>
  <si>
    <t>Grad Zaprešić</t>
  </si>
  <si>
    <t>Općina Brdovec</t>
  </si>
  <si>
    <t>Općina Marija Gorica</t>
  </si>
  <si>
    <t>Općina Luka</t>
  </si>
  <si>
    <t>Općina Pušča</t>
  </si>
  <si>
    <t>Općina Dubravica</t>
  </si>
  <si>
    <t>Općina Levanjska</t>
  </si>
  <si>
    <t>Općina Varoš</t>
  </si>
  <si>
    <t>Općina Drnje</t>
  </si>
  <si>
    <t>Grad Senj (naselje Senj)
II. Stupanj</t>
  </si>
  <si>
    <t>Marinci-Gavrani</t>
  </si>
  <si>
    <t>TN Stinica</t>
  </si>
  <si>
    <t>Općina Barilović</t>
  </si>
  <si>
    <t>Općina Topusko</t>
  </si>
  <si>
    <t>Općina Jesenje</t>
  </si>
  <si>
    <t>Općina Goričan</t>
  </si>
  <si>
    <t>Općina Velika</t>
  </si>
  <si>
    <t>Općina Čaglin</t>
  </si>
  <si>
    <t>Općina Trnovec Bartolovečki</t>
  </si>
  <si>
    <t>Općina Ljubešćica</t>
  </si>
  <si>
    <t>Općina Babina Greda</t>
  </si>
  <si>
    <t>Općina Nijemci</t>
  </si>
  <si>
    <t>Općina Rokovci</t>
  </si>
  <si>
    <t>Općina Stari Mikanovci</t>
  </si>
  <si>
    <t>Općina Stari Jankovci</t>
  </si>
  <si>
    <t>Općina Tordinci</t>
  </si>
  <si>
    <t>Općina Tovarnik</t>
  </si>
  <si>
    <t>Općina Vođinci</t>
  </si>
  <si>
    <t>Općina Vrbanja</t>
  </si>
  <si>
    <t>Općina Sutivan</t>
  </si>
  <si>
    <t>Općina Bogdanovci</t>
  </si>
  <si>
    <t>Općina Negoslavci</t>
  </si>
  <si>
    <t>Andrijaševci</t>
  </si>
  <si>
    <t>Babina Greda</t>
  </si>
  <si>
    <t>Cerić</t>
  </si>
  <si>
    <t>Cerna</t>
  </si>
  <si>
    <t>Ivankovo</t>
  </si>
  <si>
    <t>Novi Mikanovci</t>
  </si>
  <si>
    <t>Prkovci</t>
  </si>
  <si>
    <t>Retkovci</t>
  </si>
  <si>
    <t>Rokovci</t>
  </si>
  <si>
    <t>Stari Mikanovci</t>
  </si>
  <si>
    <t>Šiškovci</t>
  </si>
  <si>
    <t>Vođinci</t>
  </si>
  <si>
    <t>Nijemci</t>
  </si>
  <si>
    <t>Vinkovački Banovci</t>
  </si>
  <si>
    <t>Podgrađe</t>
  </si>
  <si>
    <t>Apševci</t>
  </si>
  <si>
    <t>Lipovac</t>
  </si>
  <si>
    <t>Donje Novo Selo</t>
  </si>
  <si>
    <t>Đeletovci</t>
  </si>
  <si>
    <t>Grad Donja Stubica</t>
  </si>
  <si>
    <t>Općina Gornja Stubica</t>
  </si>
  <si>
    <t>Općina Stubičke Toplice</t>
  </si>
  <si>
    <t>Općina Bedekovčina</t>
  </si>
  <si>
    <t>Općina Sveti Križ Začretje</t>
  </si>
  <si>
    <t>Općina Veliko Trgovišće</t>
  </si>
  <si>
    <t>Općina Mače</t>
  </si>
  <si>
    <t>Grad Zlatar</t>
  </si>
  <si>
    <t>Općina Zlatar Bistrica</t>
  </si>
  <si>
    <t>Općina Marija Bistrica</t>
  </si>
  <si>
    <t>Općina Lobor</t>
  </si>
  <si>
    <t>Općina Konjščina</t>
  </si>
  <si>
    <t>Grad Oroslavlje</t>
  </si>
  <si>
    <t>Grad Zabok</t>
  </si>
  <si>
    <t>2,05kn/m3</t>
  </si>
  <si>
    <t>5,22kn/m3</t>
  </si>
  <si>
    <t>5,05kn/m3</t>
  </si>
  <si>
    <t>Vode Krašić d.o.o</t>
  </si>
  <si>
    <t>Vode Žumberak d.o.o.</t>
  </si>
  <si>
    <t>Kraljevac d.o.o, bivši Hidrokom d.o.o., Udbina</t>
  </si>
  <si>
    <t>¸15,00</t>
  </si>
  <si>
    <t>Grad Klanjec</t>
  </si>
  <si>
    <t>Općina Tuhelj</t>
  </si>
  <si>
    <t>Općina Hrašće</t>
  </si>
  <si>
    <t>Općina Jakovlje</t>
  </si>
  <si>
    <t>Općina Kraljevec na Sutli</t>
  </si>
  <si>
    <t>Općina Zagorska sela</t>
  </si>
  <si>
    <t>Općina Budinšćina</t>
  </si>
  <si>
    <t>Općina Mihovljan</t>
  </si>
  <si>
    <t>Općina Novi Golubovec</t>
  </si>
  <si>
    <t>1,54kn/m3</t>
  </si>
  <si>
    <t xml:space="preserve">Vodovod Opuzen d.o.o </t>
  </si>
  <si>
    <t>Krašić</t>
  </si>
  <si>
    <t>Pribić</t>
  </si>
  <si>
    <t>Buzet</t>
  </si>
  <si>
    <t>Pazin</t>
  </si>
  <si>
    <t>Barban</t>
  </si>
  <si>
    <t>Raša</t>
  </si>
  <si>
    <t>Žminj</t>
  </si>
  <si>
    <t>Vodovod i odvodnja d.o.o. Vojnić (prije Vojnić-Krnjak Komunalac d.o.o., Vojnić)</t>
  </si>
  <si>
    <t>Odvodnja Poreč d.o.o. bivši Usluga Poreč d.o.o.</t>
  </si>
  <si>
    <t xml:space="preserve">Vodovod d.o.o. Veliki Grđevac *bivši Veliki Grđevac d.o.o. </t>
  </si>
  <si>
    <t xml:space="preserve">Općina Krnjak, vlastiti komunalni pogon </t>
  </si>
  <si>
    <t>Komunalije vodovod d.o.o. , Čazma (prije Komunalije d.o.o. Čazma)</t>
  </si>
  <si>
    <t xml:space="preserve">Vodovod Klinča Sela d.o.o. Donja Zdenčina BIVŠI Komunalno Klinča Sela d.o.o., Donja Zdenčina </t>
  </si>
  <si>
    <t>Loparko d.o.o. bivši Lopar Vrutak d.o.o., Lopar</t>
  </si>
  <si>
    <t xml:space="preserve">Odvodnja d.o.o. Ludbreg bivši Lukom d.o.o., Ludbreg </t>
  </si>
  <si>
    <t>Voda d.o.o. Orahovica (prije Papuk d.o.o. , Orahovica)</t>
  </si>
  <si>
    <t xml:space="preserve">Vode Pisarovina d.o.o.  </t>
  </si>
  <si>
    <t xml:space="preserve">Komunalije d.o.o., Novalja </t>
  </si>
  <si>
    <t xml:space="preserve">Metković d.o.o., Metković </t>
  </si>
  <si>
    <t xml:space="preserve">Vodovod d.o.o., Blato </t>
  </si>
  <si>
    <t>odvodnja 0,36
pročišćavanje
0,24</t>
  </si>
  <si>
    <t>za j. vodoopskrbu 3,32 kn/m3
za j. odvodnju 0,60 kn/m3
za pročišć. otp. voda 0,44 kn/m3</t>
  </si>
  <si>
    <t xml:space="preserve">j. vodoopskrba 29,51
j.odvodnja 3,90 </t>
  </si>
  <si>
    <t>j.vodoopskrba 4,77 kn/m3
j.odvodnja 0,60 kn/m3</t>
  </si>
  <si>
    <t xml:space="preserve">vodoopskrba = 2,526 kn, odvodnja = 0,60 kn, pročišćavanje = 0,768 kn  </t>
  </si>
  <si>
    <t>ostali 16,00
navodnjav. 9,00</t>
  </si>
  <si>
    <t>Voda d.o.o. Orahovica (prije Papuk d.o.o., Orahovica)</t>
  </si>
  <si>
    <t xml:space="preserve">Vodooopskrba i odvodnja Zagrebačke županije d.o.o. Zagreb (bivši Dukom d.o.o., Dugo Selo) </t>
  </si>
  <si>
    <t>DOP</t>
  </si>
  <si>
    <t>OK</t>
  </si>
  <si>
    <t xml:space="preserve">6. Maj d.o.o., Umag  (sada: 6.maj- Odvodnja d.o.o. Umag) </t>
  </si>
  <si>
    <t xml:space="preserve">Grad Samobor </t>
  </si>
  <si>
    <t xml:space="preserve">Grad Sveta Nedjelja </t>
  </si>
  <si>
    <t xml:space="preserve">Grad Zagreb </t>
  </si>
  <si>
    <t>Općina  Kravarsko</t>
  </si>
  <si>
    <t>Općina Kolan (naselja Kolan i Mandre)</t>
  </si>
  <si>
    <t>2,98 kn/m3</t>
  </si>
  <si>
    <t>Napomena</t>
  </si>
  <si>
    <t>priklj. 1'' 20,00
priklj. &gt;1'' 34,00
komb. brojilo 62,01</t>
  </si>
  <si>
    <r>
      <rPr>
        <b/>
        <i/>
        <sz val="10"/>
        <rFont val="Arial"/>
        <family val="2"/>
        <charset val="238"/>
      </rPr>
      <t>Pojašnjenje kolone (11)</t>
    </r>
    <r>
      <rPr>
        <sz val="10"/>
        <rFont val="Arial"/>
        <family val="2"/>
        <charset val="238"/>
      </rPr>
      <t xml:space="preserve">
privr. građ. priklj. 6,93</t>
    </r>
  </si>
  <si>
    <t>priključak
1/2'' i 3/4'' 33,00
1'' 43,00
2'' 82,00
3'' 104,00
4'' 115,00 poljoprivreda 1/2'' i 3/4'' 33,01</t>
  </si>
  <si>
    <t>1/2'' i 3/4'' 28,00
1'' 33,00
2'' 63,00
3'' 80,00
4'' 89,01</t>
  </si>
  <si>
    <t>ostali 16,00
navodnjav. 9,01</t>
  </si>
  <si>
    <t>količina se umanjuje za 3m3</t>
  </si>
  <si>
    <t>Pojašnjenja pojedinih kolona</t>
  </si>
  <si>
    <t>Voda Garešnica d.o.o. Garešnica</t>
  </si>
  <si>
    <t>Grad Garešnica</t>
  </si>
  <si>
    <t xml:space="preserve">Grad Hvar </t>
  </si>
  <si>
    <t>Odvodnja Hvar d.o.o. (bivše Komunalno d.o.o. Hvar)</t>
  </si>
  <si>
    <t>Istarski vodovod d.o.o.</t>
  </si>
  <si>
    <t>Naknada za razvoj odvodnje od 1 kn/m3 prihod je Istarskog vodozaštitnog sustava d.o.o. Buzet</t>
  </si>
  <si>
    <t xml:space="preserve"> Vodovod Pula d.o.o., Pula </t>
  </si>
  <si>
    <t xml:space="preserve">Istarski vodozatitni sustav d.o.o. Buzet (IVS d.o.o.) </t>
  </si>
  <si>
    <t>Istarski vodovod d.o.o., Buzet  (Naknada za razvoj odvodnje do 1kn/m3 prihod je Istarskog vodozaštitnog sustava d.o.o. Buzet</t>
  </si>
  <si>
    <t xml:space="preserve">Vodovod Pula d.o.o., Pula </t>
  </si>
  <si>
    <t>Naknada za razvoj javne odvodnje od 1 km /m3 prihod je Istarskog vodozaštitnog sustava d.o.o. Buzet</t>
  </si>
  <si>
    <t>KTD Hober d.o.o.Korčula</t>
  </si>
  <si>
    <t>2,45 kn/m3</t>
  </si>
  <si>
    <t xml:space="preserve">Odvodnja Opuzen d.o.o </t>
  </si>
  <si>
    <t>Naselje Selnik</t>
  </si>
  <si>
    <t xml:space="preserve">Naselje Selnik </t>
  </si>
  <si>
    <t>Odvodnja Rovinj/Rovigno d.o.o. (bivši Komunalni servis d.o.o. Rovinj)</t>
  </si>
  <si>
    <t xml:space="preserve">Vodovod Grubišno Polje d.o.o. (bivši Komunalac d.o.o. Grubišno Polje) </t>
  </si>
  <si>
    <t>Vodoopskrba i odvodnja Topusko d.o.o (bivše Komunalno Topusko d.o.o.)</t>
  </si>
  <si>
    <t>Općina Krapinske</t>
  </si>
  <si>
    <t xml:space="preserve">Vodovod - Osijek d.o.o., Osijek </t>
  </si>
  <si>
    <t xml:space="preserve">Odvodnja d.o.o. Zadar </t>
  </si>
  <si>
    <t>Grad Oroslavje</t>
  </si>
  <si>
    <t xml:space="preserve">Janjina d.o.o. </t>
  </si>
  <si>
    <t xml:space="preserve">Vrelo d.o.o. Rab </t>
  </si>
  <si>
    <t xml:space="preserve">Vodovod - Osijek d.o.o. Osijek </t>
  </si>
  <si>
    <t xml:space="preserve">Baranjski vodovod d.o.o.Beli Manastir </t>
  </si>
  <si>
    <t xml:space="preserve">Darkom Daruvar d.o.o. Daruvar </t>
  </si>
  <si>
    <t xml:space="preserve">Dvorac d.o.o. Valpovo </t>
  </si>
  <si>
    <t xml:space="preserve">HidroBel d.o.o. za vodne usluge, Belišće *Bivši Kombel d.o.o. Belišće </t>
  </si>
  <si>
    <t>Humvio d.o.o.  Hum na Sutli (bivši Humkom d.o.o.)</t>
  </si>
  <si>
    <t xml:space="preserve">Komunalije d.o.o. Đurđevac </t>
  </si>
  <si>
    <t xml:space="preserve">Komunalno društvo Pag d.o.o.Pag </t>
  </si>
  <si>
    <t>Općina Janjina</t>
  </si>
  <si>
    <t>Općina Žumberak</t>
  </si>
  <si>
    <t>Naselje Pribić</t>
  </si>
  <si>
    <t>Naselje Krašić</t>
  </si>
  <si>
    <t>2,40 kn/m3</t>
  </si>
  <si>
    <t>Humvio d.o.o. Hum na Sutli (bivši Humkom d.o.o.)</t>
  </si>
  <si>
    <t>Koprivničke vode d.o.o. Koprivnica (bivše GKP Komunalac d.o.o.)</t>
  </si>
  <si>
    <t xml:space="preserve">Koprivničke vode d.o.o. Koprivnica (bivše GKP  Komunalac d.o.o.) </t>
  </si>
  <si>
    <t xml:space="preserve">Vode Lipik d. o. o. Pakrac (bivši Komunalac d.o.o.) </t>
  </si>
  <si>
    <t>Vode Pisarovina d.o.o.</t>
  </si>
  <si>
    <t>Vodne usluge d.o.o. Bjelovar  (bivši Komunalac d.o.o.)</t>
  </si>
  <si>
    <t>Vodooopskrba i odvodnja Zagrebačke županije d.o.o. Zagreb  (bivši Vodoopskrba i odvodnja d.o.o. Ivanić-Grad, prije Ivakop d.o.o.)</t>
  </si>
  <si>
    <t>Komunalno poduzeće d.o.o., Križevci (u osnivanju su Vodne usluge d.o.o. Križevci)</t>
  </si>
  <si>
    <t xml:space="preserve">Usluga Odvodnja d.o.o. Pazin (bivša Usluga d.o.o.) </t>
  </si>
  <si>
    <t>Odvodnja Samobor d.o.o. (bivši Komunalac d.o.o.)</t>
  </si>
  <si>
    <t>Vodovod Glina d.o.o. Glina (bivši Komunalac Glina d.o.o.)</t>
  </si>
  <si>
    <t>7,13 kn/m3 za vodoops. 3,10 kn/m3 za odvodnju</t>
  </si>
  <si>
    <t xml:space="preserve">Odvodnja Opuzen  d.o.o.Opuzen </t>
  </si>
  <si>
    <t xml:space="preserve">Vodovod Opuzen d.o.o. Opuzen </t>
  </si>
  <si>
    <t>TDR d.o.o. Rovinj</t>
  </si>
  <si>
    <t xml:space="preserve">Kraljevac d.o.o. Udbina (bivši Hidrokom d.o.o.) </t>
  </si>
  <si>
    <t>B. Cijene vode isporučitelja vodnih usluga koji pružaju vodne usluge javne vodoopskrbe i  javne odvodnje bez pročišćavanja otpadnih voda</t>
  </si>
  <si>
    <t>C. Cijene vode isporučitelja vodnih usluga koji pružaju vodne usluge javne vodoopskrbe</t>
  </si>
  <si>
    <t>D. Cijene vode isporučitelja vodnih usluga koji pružaju vodne usluge javne odvodnje sa ili bez pročišćavanja otpadnih voda</t>
  </si>
  <si>
    <t>Komunalno društvo Biskupija d.o.o. Knin</t>
  </si>
  <si>
    <t>60% od svake fisne sastavnice</t>
  </si>
  <si>
    <t>Komunalno poduzeće d.o.o., Križevci  (u osnivanju su Vodne usluge d.o.o.Križevci)</t>
  </si>
  <si>
    <t>Općina Medulin,naselje Pješčana uvala</t>
  </si>
  <si>
    <t xml:space="preserve">Općina Cerna </t>
  </si>
  <si>
    <t xml:space="preserve">Grad Vinkovci </t>
  </si>
  <si>
    <t xml:space="preserve">Općina Nuštar </t>
  </si>
  <si>
    <t xml:space="preserve">ostala naselja </t>
  </si>
  <si>
    <t>Krasno Polje</t>
  </si>
  <si>
    <t>Općina Hum na Sutli (isporuka vode iz Slovenije)</t>
  </si>
  <si>
    <t xml:space="preserve">Općina Hum na Sutli </t>
  </si>
  <si>
    <t>Općina Hum na Sutli (voda isporučena iz Slovenije)</t>
  </si>
  <si>
    <t>Općina Hum na Sutli (voda iz crpilišta "Kostel" i voda  isporučena od Zagorskog vodovoda)</t>
  </si>
  <si>
    <t>Općina Orebić</t>
  </si>
  <si>
    <t>Općina Malinska - Dubašnica</t>
  </si>
  <si>
    <t>Općina Malinska -Dubašnica</t>
  </si>
  <si>
    <t>Općina Josipdol (dio)</t>
  </si>
  <si>
    <t>Općina Vrbovje</t>
  </si>
  <si>
    <t>Općina Nova Kapela</t>
  </si>
  <si>
    <t>Općina Staro Petrovo selo</t>
  </si>
  <si>
    <t>Općina Davor</t>
  </si>
  <si>
    <t>2,40 kn/m4</t>
  </si>
  <si>
    <t>2,40 kn/m5</t>
  </si>
  <si>
    <t>2,40 kn/m6</t>
  </si>
  <si>
    <t>2,40 kn/m7</t>
  </si>
  <si>
    <t xml:space="preserve">Općina Đurmanec </t>
  </si>
  <si>
    <t>Općine Đurmanec</t>
  </si>
  <si>
    <t>Crno Vrilo d.o.o. Karlobag</t>
  </si>
  <si>
    <t>Liburnijske vode d. o. o. Ičići (bivši Komunalac d.o.o., Opatija)</t>
  </si>
  <si>
    <t>Liburnijske vode d.o.o. Ičići (bivši Komunalac d.o.o., Opatija)</t>
  </si>
  <si>
    <t>prema promjeru vodomjera (u prosjeku) 14,53</t>
  </si>
  <si>
    <t>zasebna posl.jed. 
32,00
više jedinica 26,00</t>
  </si>
  <si>
    <t>zasebna posl.jed. 14,00
više jedinica 11,00</t>
  </si>
  <si>
    <t>industrija</t>
  </si>
  <si>
    <t>obrtnici i mala poduzeća</t>
  </si>
  <si>
    <t>Općina Čepin (dio)</t>
  </si>
  <si>
    <t xml:space="preserve">4,32 kn/m3  </t>
  </si>
  <si>
    <t>4,32 kn/m3 vodoop.  1,80 kn/m3 za odvodnju i proč.</t>
  </si>
  <si>
    <t>ugostitelji 5, obrtnici i manje trgovine 3, proizvodni pogoni, trgovački centri i hoteli 10</t>
  </si>
  <si>
    <t xml:space="preserve">ugostitelji 15, obrtnici i manje trgovine 12, proizvodni pogoni, trgovački centri i hoteli 30 </t>
  </si>
  <si>
    <t>Općina Lovinac (dio)</t>
  </si>
  <si>
    <t xml:space="preserve">Grad Vukovar </t>
  </si>
  <si>
    <t>18 za priključene na odvodnju, 13 za nepriključene na odvodnju</t>
  </si>
  <si>
    <t>10,08  za priključene na odvodnju, 7,80 za nepriključene na odvodnju</t>
  </si>
  <si>
    <t>11,62 i 5,00</t>
  </si>
  <si>
    <t>Grad Sinj (I st)</t>
  </si>
  <si>
    <t>Grad Trilj (II st.)</t>
  </si>
  <si>
    <t xml:space="preserve">12,98 ako nemaju odvodnu i pročišćavanje, 18,56 sa odvodnjom i pročišćavanjem </t>
  </si>
  <si>
    <t>Kućanstva i poljoprivreda</t>
  </si>
  <si>
    <t>Škole, vrtići, posebne ustanove</t>
  </si>
  <si>
    <t>profil priključka
13 i 20 = 10,00
25 = 25,00
30 = 30,00
40 = 40,00
50 = 50,00
80 = 60,00</t>
  </si>
  <si>
    <t>4,78 vodoop i 0,60 odvodnja</t>
  </si>
  <si>
    <t xml:space="preserve">Općina Sveti Petar </t>
  </si>
  <si>
    <t>Općina  Orehovec</t>
  </si>
  <si>
    <t>A. Cijene vode isporučitelja vodnih usluga koji pružaju vodne usluge javne vodoopskrbe i  javne odvodnje sa pročišćavanjem otpadnih voda</t>
  </si>
  <si>
    <t>Vodoopskrbno područje Ivanšćica</t>
  </si>
  <si>
    <t>Grad Lepoglava (dio)</t>
  </si>
  <si>
    <t>Općina Voća</t>
  </si>
  <si>
    <t>Grad Ivanec (dio)</t>
  </si>
  <si>
    <t xml:space="preserve">NzR od 0,64 kn/m3 prihod je Komunalca d.o.o.Samobor </t>
  </si>
  <si>
    <t>kućanstva, obrazovanje, socijalna skrb, kulturne djelatnosti, primarna zdrav.zaštita, KBC Split</t>
  </si>
  <si>
    <t>kućanstva</t>
  </si>
  <si>
    <t>poljoprivreda</t>
  </si>
  <si>
    <t>dobrovoljna društva / udruge</t>
  </si>
  <si>
    <t>Kućanstva</t>
  </si>
  <si>
    <t>Ustanove</t>
  </si>
  <si>
    <t>Var (O) 3,60 = 2,58 + 1,02 za provod otpadnih voda južnim kolektorom</t>
  </si>
  <si>
    <t>NzR (O) 
0,16 (O) + 0,15 (P)</t>
  </si>
  <si>
    <t xml:space="preserve">
korisnici s mjeračima protoka</t>
  </si>
  <si>
    <t xml:space="preserve">
ostali korisnici prema preuzetim količinama </t>
  </si>
  <si>
    <t xml:space="preserve">
Var (O) od 4,89 =3,47
+
1,42 za provod otpadnih voda južnim kolektorom</t>
  </si>
  <si>
    <t>posebne poslovne prostorije</t>
  </si>
  <si>
    <t>Poljoprivreda</t>
  </si>
  <si>
    <t>Poljoprivreda (socijalno ugroženi)</t>
  </si>
  <si>
    <t>Ugostiteljstvo, obrtnici, industrijski pogoni</t>
  </si>
  <si>
    <t xml:space="preserve">
Škole, vrtići, sportske udruge, vodoskoci i dr.</t>
  </si>
  <si>
    <t xml:space="preserve">
Ostali poslovni prostori</t>
  </si>
  <si>
    <t xml:space="preserve">
Pravne osobe i poljopprivrednici  (tip I) </t>
  </si>
  <si>
    <t xml:space="preserve">
Pravne osobe i poljoprivrednici  (tip I) </t>
  </si>
  <si>
    <t>Poljoprivrednici (tip II)</t>
  </si>
  <si>
    <t xml:space="preserve">
Privremeni građevinski priključci </t>
  </si>
  <si>
    <t xml:space="preserve">
sa odvodnjom</t>
  </si>
  <si>
    <t xml:space="preserve">
bez odvodnje</t>
  </si>
  <si>
    <t xml:space="preserve">
Poslovni prostori </t>
  </si>
  <si>
    <t xml:space="preserve">Poljoprivrednici </t>
  </si>
  <si>
    <t xml:space="preserve">
poduzeća</t>
  </si>
  <si>
    <t xml:space="preserve">
obrtnici</t>
  </si>
  <si>
    <t xml:space="preserve">
poslovni prostori</t>
  </si>
  <si>
    <t xml:space="preserve">
navodnjavanje</t>
  </si>
  <si>
    <t>NzR (O) od 4,40 = 0,7 (O) i 3,7' (P)</t>
  </si>
  <si>
    <t>Bez NZV.  NzR (O) od 4,40 =0,7 (O) i 11,83 (P)</t>
  </si>
  <si>
    <t>Redovna tarifa.  NzR (O) od 4,40 =0,7 (O) i 11,83 (P)</t>
  </si>
  <si>
    <t>Po tarifi kućanstava (povlaštena tarifa). NzR (O) od 4,40 =0,7 (O) i 3,7 (P)</t>
  </si>
  <si>
    <t>Naselje Mohovo ima NZV od 0,41</t>
  </si>
  <si>
    <t>Naselje Susak ima svoj UPOV sa svojom NZV</t>
  </si>
  <si>
    <t>NzR (O) za sve gradove i općine od 1 kn/m3 prihod je Istarskog vodozaštitnog sustava d.o.o. Buzet</t>
  </si>
  <si>
    <t>NZV za Novu Vas je 0,41 kn a za Novigrad Istarski 1,35 kn.</t>
  </si>
  <si>
    <t>NZV od 0,95 vrijedi samo za aglomeraciju Brtonigla. Za aglomeraciju Nova Vas je 0,41 kn, a ostala naselja 1,35 kn.</t>
  </si>
  <si>
    <t>NZV za Kukuljnovo. Ostatak je 1,35.</t>
  </si>
  <si>
    <t>NZV za naselje Mohovo iznosi 0,41.</t>
  </si>
  <si>
    <t>Naselje Susak ima svoj UPOV</t>
  </si>
  <si>
    <t xml:space="preserve">
poslovni prostori. NZV vrijedi za aglomeraciju Poreč-sjever. Za Poreč-jug je 1,35 </t>
  </si>
  <si>
    <t xml:space="preserve">
Navodnjavanje. NZV vrijedi za aglomeraciju Poreč-sjever. Za Poreč-jug je 1,35 </t>
  </si>
  <si>
    <t>NZV za Poreč-jug je 1,35</t>
  </si>
  <si>
    <t>Općina Generalski Stol (dio)</t>
  </si>
  <si>
    <t>Općina Generalski Stol  (dio)</t>
  </si>
  <si>
    <t>Grad Karlovac (dio)</t>
  </si>
  <si>
    <t>Grad Ploče (dio)</t>
  </si>
  <si>
    <t>Naselje Lepajci (dio)</t>
  </si>
  <si>
    <t>Općina Krnjak (dio)</t>
  </si>
  <si>
    <t>Općina Gvozd (dio)</t>
  </si>
  <si>
    <t>Grad Zadar (kopneni dio)</t>
  </si>
  <si>
    <t xml:space="preserve">Grad Ploče (dio) </t>
  </si>
  <si>
    <t>Grad Karlovac  (dio)</t>
  </si>
  <si>
    <t>Općina Lovinac  (dio)</t>
  </si>
  <si>
    <t xml:space="preserve">Grad Zadar </t>
  </si>
  <si>
    <t xml:space="preserve">Vodoopskrba i odvodnja Zaprešić d.o.o. Zaprešić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</si>
</sst>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n/m3&quot;"/>
    <numFmt numFmtId="165" formatCode="&quot;VI-IX mj.&quot;\ #,##0.00"/>
    <numFmt numFmtId="166" formatCode="&quot;stamb.prost.&quot;#,##0.00"/>
    <numFmt numFmtId="167" formatCode="&quot;X-V mj.&quot;#,##0.00\ &quot;kn/m3&quot;"/>
    <numFmt numFmtId="168" formatCode="#,##0.0000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</font>
    <font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name val="Arial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4"/>
      <color rgb="FF262626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rgb="FF000000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24" fillId="18" borderId="0" applyNumberFormat="0" applyBorder="0" applyAlignment="0" applyProtection="0"/>
  </cellStyleXfs>
  <cellXfs count="1416">
    <xf numFmtId="0" fontId="0" fillId="0" borderId="0" xfId="0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/>
    <xf numFmtId="0" fontId="2" fillId="0" borderId="0" xfId="1" applyFont="1"/>
    <xf numFmtId="0" fontId="1" fillId="0" borderId="0" xfId="1" applyFont="1" applyAlignment="1">
      <alignment vertical="center"/>
    </xf>
    <xf numFmtId="0" fontId="1" fillId="0" borderId="3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1" fillId="0" borderId="0" xfId="1" applyFont="1" applyFill="1"/>
    <xf numFmtId="0" fontId="1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1" fillId="0" borderId="0" xfId="2" applyFont="1" applyBorder="1"/>
    <xf numFmtId="0" fontId="6" fillId="0" borderId="0" xfId="2" applyFont="1" applyAlignment="1">
      <alignment horizontal="center" vertical="center"/>
    </xf>
    <xf numFmtId="0" fontId="1" fillId="0" borderId="0" xfId="2" applyFont="1"/>
    <xf numFmtId="0" fontId="2" fillId="0" borderId="0" xfId="2" applyFont="1"/>
    <xf numFmtId="0" fontId="1" fillId="0" borderId="0" xfId="2" applyFont="1" applyAlignment="1">
      <alignment vertical="center"/>
    </xf>
    <xf numFmtId="4" fontId="1" fillId="2" borderId="3" xfId="2" applyNumberFormat="1" applyFont="1" applyFill="1" applyBorder="1" applyAlignment="1">
      <alignment horizontal="right" vertical="center" wrapText="1"/>
    </xf>
    <xf numFmtId="164" fontId="1" fillId="0" borderId="3" xfId="2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horizontal="left" vertical="center"/>
    </xf>
    <xf numFmtId="0" fontId="1" fillId="0" borderId="0" xfId="2" applyFont="1" applyFill="1"/>
    <xf numFmtId="164" fontId="1" fillId="0" borderId="5" xfId="3" applyNumberFormat="1" applyFont="1" applyFill="1" applyBorder="1" applyAlignment="1">
      <alignment horizontal="right" vertical="center" wrapText="1"/>
    </xf>
    <xf numFmtId="4" fontId="1" fillId="0" borderId="3" xfId="3" applyNumberFormat="1" applyFont="1" applyFill="1" applyBorder="1" applyAlignment="1">
      <alignment horizontal="right" vertical="center" wrapText="1"/>
    </xf>
    <xf numFmtId="0" fontId="1" fillId="6" borderId="3" xfId="3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4" fontId="1" fillId="2" borderId="3" xfId="3" applyNumberFormat="1" applyFont="1" applyFill="1" applyBorder="1" applyAlignment="1">
      <alignment horizontal="right" vertical="center" wrapText="1"/>
    </xf>
    <xf numFmtId="4" fontId="1" fillId="0" borderId="3" xfId="2" applyNumberFormat="1" applyFont="1" applyFill="1" applyBorder="1" applyAlignment="1">
      <alignment horizontal="right" vertical="center" wrapText="1"/>
    </xf>
    <xf numFmtId="0" fontId="1" fillId="0" borderId="3" xfId="2" applyFont="1" applyBorder="1"/>
    <xf numFmtId="0" fontId="1" fillId="0" borderId="4" xfId="2" applyFont="1" applyBorder="1"/>
    <xf numFmtId="0" fontId="1" fillId="0" borderId="10" xfId="2" applyFont="1" applyBorder="1"/>
    <xf numFmtId="0" fontId="1" fillId="0" borderId="15" xfId="2" applyFont="1" applyBorder="1"/>
    <xf numFmtId="0" fontId="1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18" xfId="2" applyFont="1" applyBorder="1"/>
    <xf numFmtId="0" fontId="1" fillId="0" borderId="10" xfId="2" applyFont="1" applyBorder="1" applyAlignment="1">
      <alignment vertical="center"/>
    </xf>
    <xf numFmtId="0" fontId="1" fillId="0" borderId="15" xfId="2" applyFont="1" applyBorder="1" applyAlignment="1">
      <alignment vertical="center"/>
    </xf>
    <xf numFmtId="0" fontId="1" fillId="0" borderId="18" xfId="2" applyFont="1" applyBorder="1" applyAlignment="1">
      <alignment vertical="center"/>
    </xf>
    <xf numFmtId="49" fontId="1" fillId="0" borderId="18" xfId="2" applyNumberFormat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/>
    </xf>
    <xf numFmtId="0" fontId="3" fillId="8" borderId="18" xfId="3" applyFont="1" applyFill="1" applyBorder="1" applyAlignment="1">
      <alignment horizontal="center" vertical="center" wrapText="1"/>
    </xf>
    <xf numFmtId="0" fontId="1" fillId="8" borderId="18" xfId="1" applyFont="1" applyFill="1" applyBorder="1" applyAlignment="1">
      <alignment horizontal="center" vertical="center" wrapText="1"/>
    </xf>
    <xf numFmtId="4" fontId="1" fillId="2" borderId="10" xfId="2" applyNumberFormat="1" applyFont="1" applyFill="1" applyBorder="1" applyAlignment="1">
      <alignment horizontal="right" vertical="center" wrapText="1"/>
    </xf>
    <xf numFmtId="4" fontId="1" fillId="2" borderId="15" xfId="3" applyNumberFormat="1" applyFont="1" applyFill="1" applyBorder="1" applyAlignment="1">
      <alignment horizontal="right" vertical="center" wrapText="1"/>
    </xf>
    <xf numFmtId="164" fontId="1" fillId="0" borderId="10" xfId="2" applyNumberFormat="1" applyFont="1" applyFill="1" applyBorder="1" applyAlignment="1">
      <alignment horizontal="right" vertical="center" wrapText="1"/>
    </xf>
    <xf numFmtId="4" fontId="1" fillId="2" borderId="10" xfId="2" applyNumberFormat="1" applyFont="1" applyFill="1" applyBorder="1" applyAlignment="1">
      <alignment horizontal="right" vertical="center"/>
    </xf>
    <xf numFmtId="4" fontId="1" fillId="2" borderId="15" xfId="2" applyNumberFormat="1" applyFont="1" applyFill="1" applyBorder="1" applyAlignment="1">
      <alignment horizontal="right" vertical="center" wrapText="1"/>
    </xf>
    <xf numFmtId="4" fontId="1" fillId="2" borderId="15" xfId="2" applyNumberFormat="1" applyFont="1" applyFill="1" applyBorder="1" applyAlignment="1">
      <alignment horizontal="right" vertical="center"/>
    </xf>
    <xf numFmtId="4" fontId="1" fillId="2" borderId="10" xfId="3" applyNumberFormat="1" applyFont="1" applyFill="1" applyBorder="1" applyAlignment="1">
      <alignment horizontal="right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" fontId="1" fillId="2" borderId="3" xfId="3" applyNumberFormat="1" applyFont="1" applyFill="1" applyBorder="1" applyAlignment="1">
      <alignment horizontal="right" vertical="center"/>
    </xf>
    <xf numFmtId="164" fontId="1" fillId="0" borderId="3" xfId="3" applyNumberFormat="1" applyFont="1" applyFill="1" applyBorder="1" applyAlignment="1">
      <alignment horizontal="right" vertical="center" wrapText="1"/>
    </xf>
    <xf numFmtId="4" fontId="1" fillId="2" borderId="3" xfId="3" quotePrefix="1" applyNumberFormat="1" applyFont="1" applyFill="1" applyBorder="1" applyAlignment="1">
      <alignment horizontal="right" vertical="center" wrapText="1"/>
    </xf>
    <xf numFmtId="0" fontId="1" fillId="6" borderId="3" xfId="1" applyFont="1" applyFill="1" applyBorder="1" applyAlignment="1">
      <alignment horizontal="center" vertical="center" wrapText="1"/>
    </xf>
    <xf numFmtId="4" fontId="1" fillId="0" borderId="3" xfId="3" quotePrefix="1" applyNumberFormat="1" applyFont="1" applyFill="1" applyBorder="1" applyAlignment="1">
      <alignment horizontal="right" vertical="center" wrapText="1"/>
    </xf>
    <xf numFmtId="4" fontId="1" fillId="0" borderId="3" xfId="3" applyNumberFormat="1" applyFont="1" applyFill="1" applyBorder="1" applyAlignment="1">
      <alignment horizontal="right" vertical="center"/>
    </xf>
    <xf numFmtId="0" fontId="1" fillId="0" borderId="18" xfId="3" applyFont="1" applyBorder="1" applyAlignment="1">
      <alignment horizontal="center" vertical="center" wrapText="1"/>
    </xf>
    <xf numFmtId="4" fontId="1" fillId="2" borderId="18" xfId="2" applyNumberFormat="1" applyFont="1" applyFill="1" applyBorder="1" applyAlignment="1">
      <alignment horizontal="right" vertical="center" wrapText="1"/>
    </xf>
    <xf numFmtId="0" fontId="1" fillId="2" borderId="18" xfId="2" applyFont="1" applyFill="1" applyBorder="1" applyAlignment="1">
      <alignment horizontal="right" vertical="center"/>
    </xf>
    <xf numFmtId="0" fontId="1" fillId="0" borderId="18" xfId="2" applyFont="1" applyFill="1" applyBorder="1" applyAlignment="1">
      <alignment horizontal="right" vertical="center"/>
    </xf>
    <xf numFmtId="0" fontId="1" fillId="0" borderId="20" xfId="2" applyFont="1" applyBorder="1" applyAlignment="1">
      <alignment horizontal="center" vertical="center" wrapText="1"/>
    </xf>
    <xf numFmtId="0" fontId="1" fillId="0" borderId="20" xfId="2" applyFont="1" applyBorder="1"/>
    <xf numFmtId="0" fontId="1" fillId="6" borderId="18" xfId="3" applyFont="1" applyFill="1" applyBorder="1" applyAlignment="1">
      <alignment horizontal="center" vertical="center" wrapText="1"/>
    </xf>
    <xf numFmtId="4" fontId="1" fillId="0" borderId="10" xfId="2" applyNumberFormat="1" applyFont="1" applyFill="1" applyBorder="1" applyAlignment="1">
      <alignment horizontal="right" vertical="center" wrapText="1"/>
    </xf>
    <xf numFmtId="4" fontId="1" fillId="0" borderId="15" xfId="2" applyNumberFormat="1" applyFont="1" applyFill="1" applyBorder="1" applyAlignment="1">
      <alignment horizontal="right" vertical="center" wrapText="1"/>
    </xf>
    <xf numFmtId="4" fontId="1" fillId="0" borderId="18" xfId="2" applyNumberFormat="1" applyFont="1" applyFill="1" applyBorder="1" applyAlignment="1">
      <alignment horizontal="right" vertical="center" wrapText="1"/>
    </xf>
    <xf numFmtId="164" fontId="1" fillId="0" borderId="18" xfId="2" applyNumberFormat="1" applyFont="1" applyFill="1" applyBorder="1" applyAlignment="1">
      <alignment horizontal="right" vertical="center" wrapText="1"/>
    </xf>
    <xf numFmtId="4" fontId="1" fillId="2" borderId="10" xfId="3" applyNumberFormat="1" applyFont="1" applyFill="1" applyBorder="1" applyAlignment="1">
      <alignment horizontal="right" vertical="center"/>
    </xf>
    <xf numFmtId="4" fontId="1" fillId="0" borderId="10" xfId="3" applyNumberFormat="1" applyFont="1" applyFill="1" applyBorder="1" applyAlignment="1">
      <alignment horizontal="right" vertical="center" wrapText="1"/>
    </xf>
    <xf numFmtId="164" fontId="1" fillId="0" borderId="10" xfId="3" applyNumberFormat="1" applyFont="1" applyFill="1" applyBorder="1" applyAlignment="1">
      <alignment horizontal="right" vertical="center" wrapText="1"/>
    </xf>
    <xf numFmtId="0" fontId="1" fillId="6" borderId="10" xfId="3" applyFont="1" applyFill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 wrapText="1"/>
    </xf>
    <xf numFmtId="0" fontId="1" fillId="0" borderId="15" xfId="2" applyNumberFormat="1" applyFont="1" applyBorder="1" applyAlignment="1">
      <alignment horizontal="center" vertical="center" wrapText="1"/>
    </xf>
    <xf numFmtId="4" fontId="1" fillId="2" borderId="10" xfId="3" quotePrefix="1" applyNumberFormat="1" applyFont="1" applyFill="1" applyBorder="1" applyAlignment="1">
      <alignment horizontal="right" vertical="center" wrapText="1"/>
    </xf>
    <xf numFmtId="4" fontId="1" fillId="2" borderId="15" xfId="3" quotePrefix="1" applyNumberFormat="1" applyFont="1" applyFill="1" applyBorder="1" applyAlignment="1">
      <alignment horizontal="right" vertical="center" wrapText="1"/>
    </xf>
    <xf numFmtId="0" fontId="1" fillId="0" borderId="18" xfId="3" applyFont="1" applyFill="1" applyBorder="1" applyAlignment="1">
      <alignment horizontal="center" vertical="center" wrapText="1"/>
    </xf>
    <xf numFmtId="164" fontId="1" fillId="0" borderId="15" xfId="2" applyNumberFormat="1" applyFont="1" applyFill="1" applyBorder="1" applyAlignment="1">
      <alignment horizontal="right" vertical="center" wrapText="1"/>
    </xf>
    <xf numFmtId="0" fontId="3" fillId="8" borderId="18" xfId="1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4" fontId="1" fillId="0" borderId="15" xfId="3" applyNumberFormat="1" applyFont="1" applyFill="1" applyBorder="1" applyAlignment="1">
      <alignment horizontal="right" vertical="center" wrapText="1"/>
    </xf>
    <xf numFmtId="0" fontId="1" fillId="6" borderId="18" xfId="1" applyFont="1" applyFill="1" applyBorder="1" applyAlignment="1">
      <alignment horizontal="center" vertical="center" wrapText="1"/>
    </xf>
    <xf numFmtId="4" fontId="1" fillId="0" borderId="10" xfId="3" quotePrefix="1" applyNumberFormat="1" applyFont="1" applyFill="1" applyBorder="1" applyAlignment="1">
      <alignment horizontal="right" vertical="center" wrapText="1"/>
    </xf>
    <xf numFmtId="0" fontId="1" fillId="0" borderId="10" xfId="3" applyFont="1" applyFill="1" applyBorder="1" applyAlignment="1">
      <alignment horizontal="center" vertical="center" wrapText="1"/>
    </xf>
    <xf numFmtId="164" fontId="1" fillId="0" borderId="15" xfId="3" applyNumberFormat="1" applyFont="1" applyFill="1" applyBorder="1" applyAlignment="1">
      <alignment horizontal="right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8" borderId="18" xfId="2" applyFont="1" applyFill="1" applyBorder="1" applyAlignment="1">
      <alignment horizontal="center" vertical="center" wrapText="1"/>
    </xf>
    <xf numFmtId="4" fontId="1" fillId="0" borderId="10" xfId="3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horizontal="right" vertical="center"/>
    </xf>
    <xf numFmtId="164" fontId="1" fillId="0" borderId="10" xfId="2" applyNumberFormat="1" applyFont="1" applyFill="1" applyBorder="1" applyAlignment="1">
      <alignment horizontal="right" vertical="center"/>
    </xf>
    <xf numFmtId="4" fontId="1" fillId="2" borderId="3" xfId="2" applyNumberFormat="1" applyFont="1" applyFill="1" applyBorder="1" applyAlignment="1">
      <alignment horizontal="right" vertical="center"/>
    </xf>
    <xf numFmtId="4" fontId="1" fillId="0" borderId="3" xfId="2" applyNumberFormat="1" applyFont="1" applyFill="1" applyBorder="1" applyAlignment="1">
      <alignment horizontal="right" vertical="center"/>
    </xf>
    <xf numFmtId="164" fontId="1" fillId="0" borderId="3" xfId="2" applyNumberFormat="1" applyFont="1" applyFill="1" applyBorder="1" applyAlignment="1">
      <alignment horizontal="right" vertical="center"/>
    </xf>
    <xf numFmtId="4" fontId="1" fillId="0" borderId="15" xfId="2" applyNumberFormat="1" applyFont="1" applyFill="1" applyBorder="1" applyAlignment="1">
      <alignment horizontal="right" vertical="center"/>
    </xf>
    <xf numFmtId="164" fontId="1" fillId="0" borderId="15" xfId="2" applyNumberFormat="1" applyFont="1" applyFill="1" applyBorder="1" applyAlignment="1">
      <alignment horizontal="right" vertical="center"/>
    </xf>
    <xf numFmtId="4" fontId="1" fillId="2" borderId="18" xfId="2" applyNumberFormat="1" applyFont="1" applyFill="1" applyBorder="1" applyAlignment="1">
      <alignment horizontal="right" vertical="center"/>
    </xf>
    <xf numFmtId="4" fontId="1" fillId="2" borderId="18" xfId="3" applyNumberFormat="1" applyFont="1" applyFill="1" applyBorder="1" applyAlignment="1">
      <alignment horizontal="right" vertical="center"/>
    </xf>
    <xf numFmtId="4" fontId="1" fillId="0" borderId="18" xfId="3" applyNumberFormat="1" applyFont="1" applyFill="1" applyBorder="1" applyAlignment="1">
      <alignment horizontal="right" vertical="center"/>
    </xf>
    <xf numFmtId="4" fontId="1" fillId="0" borderId="18" xfId="3" applyNumberFormat="1" applyFont="1" applyFill="1" applyBorder="1" applyAlignment="1">
      <alignment horizontal="right" vertical="center" wrapText="1"/>
    </xf>
    <xf numFmtId="1" fontId="1" fillId="0" borderId="15" xfId="3" applyNumberFormat="1" applyFont="1" applyBorder="1" applyAlignment="1">
      <alignment horizontal="center" vertical="center" wrapText="1"/>
    </xf>
    <xf numFmtId="4" fontId="1" fillId="0" borderId="18" xfId="2" applyNumberFormat="1" applyFont="1" applyFill="1" applyBorder="1" applyAlignment="1">
      <alignment horizontal="right" vertical="center"/>
    </xf>
    <xf numFmtId="164" fontId="1" fillId="0" borderId="18" xfId="2" applyNumberFormat="1" applyFont="1" applyFill="1" applyBorder="1" applyAlignment="1">
      <alignment horizontal="right" vertical="center"/>
    </xf>
    <xf numFmtId="4" fontId="1" fillId="8" borderId="10" xfId="3" applyNumberFormat="1" applyFont="1" applyFill="1" applyBorder="1" applyAlignment="1">
      <alignment horizontal="right" vertical="center" wrapText="1"/>
    </xf>
    <xf numFmtId="4" fontId="1" fillId="8" borderId="3" xfId="3" applyNumberFormat="1" applyFont="1" applyFill="1" applyBorder="1" applyAlignment="1">
      <alignment horizontal="right" vertical="center" wrapText="1"/>
    </xf>
    <xf numFmtId="4" fontId="1" fillId="8" borderId="15" xfId="3" applyNumberFormat="1" applyFont="1" applyFill="1" applyBorder="1" applyAlignment="1">
      <alignment horizontal="right" vertical="center" wrapText="1"/>
    </xf>
    <xf numFmtId="4" fontId="1" fillId="2" borderId="15" xfId="3" applyNumberFormat="1" applyFont="1" applyFill="1" applyBorder="1" applyAlignment="1">
      <alignment horizontal="right" vertical="center"/>
    </xf>
    <xf numFmtId="4" fontId="1" fillId="0" borderId="15" xfId="3" applyNumberFormat="1" applyFont="1" applyFill="1" applyBorder="1" applyAlignment="1">
      <alignment horizontal="right" vertical="center"/>
    </xf>
    <xf numFmtId="164" fontId="1" fillId="0" borderId="3" xfId="3" applyNumberFormat="1" applyFont="1" applyFill="1" applyBorder="1" applyAlignment="1">
      <alignment horizontal="right" vertical="center"/>
    </xf>
    <xf numFmtId="4" fontId="1" fillId="0" borderId="20" xfId="2" applyNumberFormat="1" applyFont="1" applyFill="1" applyBorder="1" applyAlignment="1">
      <alignment horizontal="right" vertical="center"/>
    </xf>
    <xf numFmtId="164" fontId="1" fillId="0" borderId="20" xfId="2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164" fontId="1" fillId="0" borderId="10" xfId="3" applyNumberFormat="1" applyFont="1" applyFill="1" applyBorder="1" applyAlignment="1">
      <alignment horizontal="right" vertical="center"/>
    </xf>
    <xf numFmtId="164" fontId="1" fillId="0" borderId="15" xfId="3" applyNumberFormat="1" applyFont="1" applyFill="1" applyBorder="1" applyAlignment="1">
      <alignment horizontal="right" vertical="center"/>
    </xf>
    <xf numFmtId="164" fontId="1" fillId="0" borderId="18" xfId="3" applyNumberFormat="1" applyFont="1" applyFill="1" applyBorder="1" applyAlignment="1">
      <alignment horizontal="right" vertical="center" wrapText="1"/>
    </xf>
    <xf numFmtId="164" fontId="1" fillId="0" borderId="18" xfId="3" applyNumberFormat="1" applyFont="1" applyFill="1" applyBorder="1" applyAlignment="1">
      <alignment horizontal="right" vertical="center"/>
    </xf>
    <xf numFmtId="2" fontId="1" fillId="2" borderId="3" xfId="2" applyNumberFormat="1" applyFont="1" applyFill="1" applyBorder="1" applyAlignment="1">
      <alignment horizontal="right" vertical="center"/>
    </xf>
    <xf numFmtId="4" fontId="1" fillId="0" borderId="18" xfId="2" quotePrefix="1" applyNumberFormat="1" applyFont="1" applyFill="1" applyBorder="1" applyAlignment="1">
      <alignment horizontal="right" vertical="center"/>
    </xf>
    <xf numFmtId="0" fontId="1" fillId="2" borderId="10" xfId="3" applyNumberFormat="1" applyFont="1" applyFill="1" applyBorder="1" applyAlignment="1">
      <alignment horizontal="right" vertical="center" wrapText="1"/>
    </xf>
    <xf numFmtId="0" fontId="1" fillId="2" borderId="10" xfId="3" applyNumberFormat="1" applyFont="1" applyFill="1" applyBorder="1" applyAlignment="1">
      <alignment horizontal="right" vertical="center"/>
    </xf>
    <xf numFmtId="167" fontId="1" fillId="0" borderId="3" xfId="3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2" borderId="18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2" fillId="0" borderId="23" xfId="2" applyFont="1" applyBorder="1"/>
    <xf numFmtId="0" fontId="1" fillId="0" borderId="24" xfId="1" applyFont="1" applyBorder="1"/>
    <xf numFmtId="0" fontId="1" fillId="0" borderId="20" xfId="1" applyFont="1" applyBorder="1" applyAlignment="1">
      <alignment horizontal="center" vertical="center" wrapText="1"/>
    </xf>
    <xf numFmtId="0" fontId="1" fillId="0" borderId="10" xfId="1" applyFont="1" applyBorder="1"/>
    <xf numFmtId="0" fontId="1" fillId="0" borderId="3" xfId="1" applyFont="1" applyBorder="1"/>
    <xf numFmtId="1" fontId="1" fillId="0" borderId="3" xfId="1" applyNumberFormat="1" applyFont="1" applyBorder="1" applyAlignment="1">
      <alignment horizontal="center" vertical="center" wrapText="1"/>
    </xf>
    <xf numFmtId="0" fontId="1" fillId="0" borderId="15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horizontal="center" vertical="center" wrapText="1"/>
    </xf>
    <xf numFmtId="4" fontId="4" fillId="0" borderId="18" xfId="1" applyNumberFormat="1" applyFont="1" applyFill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4" fontId="1" fillId="2" borderId="18" xfId="1" applyNumberFormat="1" applyFont="1" applyFill="1" applyBorder="1" applyAlignment="1">
      <alignment horizontal="right" vertical="center"/>
    </xf>
    <xf numFmtId="4" fontId="1" fillId="2" borderId="3" xfId="1" quotePrefix="1" applyNumberFormat="1" applyFont="1" applyFill="1" applyBorder="1" applyAlignment="1">
      <alignment horizontal="right" vertical="center" wrapText="1"/>
    </xf>
    <xf numFmtId="0" fontId="1" fillId="2" borderId="3" xfId="1" applyNumberFormat="1" applyFont="1" applyFill="1" applyBorder="1" applyAlignment="1">
      <alignment horizontal="right" vertical="center" wrapText="1"/>
    </xf>
    <xf numFmtId="0" fontId="1" fillId="2" borderId="3" xfId="1" applyNumberFormat="1" applyFont="1" applyFill="1" applyBorder="1" applyAlignment="1">
      <alignment horizontal="right" vertical="center"/>
    </xf>
    <xf numFmtId="0" fontId="1" fillId="0" borderId="15" xfId="1" applyFont="1" applyBorder="1"/>
    <xf numFmtId="0" fontId="1" fillId="0" borderId="18" xfId="1" applyFont="1" applyBorder="1"/>
    <xf numFmtId="1" fontId="1" fillId="0" borderId="10" xfId="1" applyNumberFormat="1" applyFont="1" applyBorder="1" applyAlignment="1">
      <alignment horizontal="center" vertical="center" wrapText="1"/>
    </xf>
    <xf numFmtId="4" fontId="1" fillId="2" borderId="10" xfId="1" applyNumberFormat="1" applyFont="1" applyFill="1" applyBorder="1" applyAlignment="1">
      <alignment horizontal="right" vertical="center" wrapText="1"/>
    </xf>
    <xf numFmtId="0" fontId="1" fillId="0" borderId="10" xfId="1" applyFont="1" applyBorder="1" applyAlignment="1">
      <alignment vertical="center"/>
    </xf>
    <xf numFmtId="1" fontId="1" fillId="0" borderId="15" xfId="1" applyNumberFormat="1" applyFont="1" applyBorder="1" applyAlignment="1">
      <alignment horizontal="center" vertical="center" wrapText="1"/>
    </xf>
    <xf numFmtId="4" fontId="1" fillId="2" borderId="15" xfId="1" applyNumberFormat="1" applyFont="1" applyFill="1" applyBorder="1" applyAlignment="1">
      <alignment horizontal="right" vertical="center" wrapText="1"/>
    </xf>
    <xf numFmtId="0" fontId="1" fillId="0" borderId="18" xfId="1" applyFont="1" applyBorder="1" applyAlignment="1">
      <alignment vertical="center"/>
    </xf>
    <xf numFmtId="0" fontId="1" fillId="0" borderId="18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8" borderId="10" xfId="1" applyFont="1" applyFill="1" applyBorder="1" applyAlignment="1">
      <alignment horizontal="center" vertical="center"/>
    </xf>
    <xf numFmtId="4" fontId="1" fillId="2" borderId="18" xfId="1" applyNumberFormat="1" applyFont="1" applyFill="1" applyBorder="1" applyAlignment="1">
      <alignment horizontal="right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5" xfId="1" applyNumberFormat="1" applyFont="1" applyBorder="1" applyAlignment="1">
      <alignment horizontal="center" vertical="center" wrapText="1"/>
    </xf>
    <xf numFmtId="49" fontId="1" fillId="0" borderId="15" xfId="1" applyNumberFormat="1" applyFont="1" applyBorder="1" applyAlignment="1">
      <alignment horizontal="center" vertical="center" wrapText="1"/>
    </xf>
    <xf numFmtId="49" fontId="1" fillId="0" borderId="18" xfId="1" applyNumberFormat="1" applyFont="1" applyBorder="1" applyAlignment="1">
      <alignment horizontal="center" vertical="center" wrapText="1"/>
    </xf>
    <xf numFmtId="0" fontId="1" fillId="0" borderId="0" xfId="3" applyFont="1" applyFill="1" applyBorder="1"/>
    <xf numFmtId="0" fontId="1" fillId="0" borderId="18" xfId="2" applyFont="1" applyFill="1" applyBorder="1" applyAlignment="1">
      <alignment horizontal="center" vertical="center" wrapText="1"/>
    </xf>
    <xf numFmtId="0" fontId="1" fillId="0" borderId="15" xfId="3" applyFont="1" applyFill="1" applyBorder="1" applyAlignment="1">
      <alignment horizontal="center" vertical="center" wrapText="1"/>
    </xf>
    <xf numFmtId="0" fontId="1" fillId="0" borderId="15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4" fontId="1" fillId="2" borderId="10" xfId="1" applyNumberFormat="1" applyFont="1" applyFill="1" applyBorder="1" applyAlignment="1">
      <alignment horizontal="right" vertical="center"/>
    </xf>
    <xf numFmtId="0" fontId="1" fillId="12" borderId="3" xfId="2" applyFont="1" applyFill="1" applyBorder="1"/>
    <xf numFmtId="0" fontId="1" fillId="12" borderId="15" xfId="2" applyFont="1" applyFill="1" applyBorder="1"/>
    <xf numFmtId="0" fontId="1" fillId="12" borderId="3" xfId="1" applyFont="1" applyFill="1" applyBorder="1"/>
    <xf numFmtId="0" fontId="1" fillId="11" borderId="3" xfId="1" applyFont="1" applyFill="1" applyBorder="1"/>
    <xf numFmtId="0" fontId="1" fillId="2" borderId="0" xfId="1" applyFont="1" applyFill="1"/>
    <xf numFmtId="0" fontId="1" fillId="0" borderId="10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15" xfId="3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10" borderId="10" xfId="1" applyFont="1" applyFill="1" applyBorder="1" applyAlignment="1">
      <alignment horizontal="center" vertical="center" wrapText="1"/>
    </xf>
    <xf numFmtId="0" fontId="1" fillId="8" borderId="3" xfId="3" applyFont="1" applyFill="1" applyBorder="1" applyAlignment="1">
      <alignment horizontal="center" vertical="center" wrapText="1"/>
    </xf>
    <xf numFmtId="0" fontId="1" fillId="8" borderId="15" xfId="3" applyFont="1" applyFill="1" applyBorder="1" applyAlignment="1">
      <alignment horizontal="center" vertical="center" wrapText="1"/>
    </xf>
    <xf numFmtId="0" fontId="1" fillId="8" borderId="10" xfId="3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" fontId="1" fillId="2" borderId="3" xfId="1" applyNumberFormat="1" applyFont="1" applyFill="1" applyBorder="1" applyAlignment="1">
      <alignment horizontal="right" vertical="center" wrapText="1"/>
    </xf>
    <xf numFmtId="0" fontId="1" fillId="8" borderId="3" xfId="1" applyFont="1" applyFill="1" applyBorder="1" applyAlignment="1">
      <alignment horizontal="center" vertical="center" wrapText="1"/>
    </xf>
    <xf numFmtId="0" fontId="1" fillId="8" borderId="15" xfId="1" applyFont="1" applyFill="1" applyBorder="1" applyAlignment="1">
      <alignment horizontal="center" vertical="center" wrapText="1"/>
    </xf>
    <xf numFmtId="0" fontId="1" fillId="8" borderId="10" xfId="1" applyFont="1" applyFill="1" applyBorder="1" applyAlignment="1">
      <alignment horizontal="center" vertical="center" wrapText="1"/>
    </xf>
    <xf numFmtId="0" fontId="1" fillId="6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4" fontId="1" fillId="0" borderId="30" xfId="2" applyNumberFormat="1" applyFont="1" applyFill="1" applyBorder="1" applyAlignment="1">
      <alignment horizontal="right" vertical="center"/>
    </xf>
    <xf numFmtId="0" fontId="1" fillId="0" borderId="3" xfId="3" applyFont="1" applyFill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8" borderId="10" xfId="3" applyFont="1" applyFill="1" applyBorder="1" applyAlignment="1">
      <alignment horizontal="center" vertical="center" wrapText="1"/>
    </xf>
    <xf numFmtId="0" fontId="1" fillId="8" borderId="3" xfId="3" applyFont="1" applyFill="1" applyBorder="1" applyAlignment="1">
      <alignment horizontal="center" vertical="center" wrapText="1"/>
    </xf>
    <xf numFmtId="4" fontId="1" fillId="2" borderId="3" xfId="1" applyNumberFormat="1" applyFont="1" applyFill="1" applyBorder="1" applyAlignment="1">
      <alignment horizontal="right" vertical="center"/>
    </xf>
    <xf numFmtId="4" fontId="1" fillId="2" borderId="15" xfId="1" applyNumberFormat="1" applyFont="1" applyFill="1" applyBorder="1" applyAlignment="1">
      <alignment horizontal="right" vertical="center"/>
    </xf>
    <xf numFmtId="0" fontId="1" fillId="8" borderId="3" xfId="1" applyFont="1" applyFill="1" applyBorder="1" applyAlignment="1">
      <alignment horizontal="center" vertical="center"/>
    </xf>
    <xf numFmtId="0" fontId="1" fillId="8" borderId="15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8" xfId="2" applyFont="1" applyFill="1" applyBorder="1"/>
    <xf numFmtId="0" fontId="1" fillId="8" borderId="18" xfId="2" applyFont="1" applyFill="1" applyBorder="1" applyAlignment="1">
      <alignment horizontal="center" vertical="center" wrapText="1"/>
    </xf>
    <xf numFmtId="0" fontId="1" fillId="8" borderId="10" xfId="2" applyFont="1" applyFill="1" applyBorder="1" applyAlignment="1">
      <alignment horizontal="center" vertical="center" wrapText="1"/>
    </xf>
    <xf numFmtId="0" fontId="1" fillId="8" borderId="3" xfId="2" applyFont="1" applyFill="1" applyBorder="1" applyAlignment="1">
      <alignment horizontal="center" vertical="center" wrapText="1"/>
    </xf>
    <xf numFmtId="0" fontId="1" fillId="8" borderId="15" xfId="2" applyFont="1" applyFill="1" applyBorder="1" applyAlignment="1">
      <alignment horizontal="center" vertical="center" wrapText="1"/>
    </xf>
    <xf numFmtId="49" fontId="1" fillId="8" borderId="15" xfId="2" applyNumberFormat="1" applyFont="1" applyFill="1" applyBorder="1" applyAlignment="1">
      <alignment horizontal="center" vertical="center"/>
    </xf>
    <xf numFmtId="0" fontId="1" fillId="8" borderId="15" xfId="2" applyFont="1" applyFill="1" applyBorder="1" applyAlignment="1">
      <alignment horizontal="center" vertical="center"/>
    </xf>
    <xf numFmtId="0" fontId="1" fillId="8" borderId="18" xfId="3" applyFont="1" applyFill="1" applyBorder="1" applyAlignment="1">
      <alignment horizontal="center" vertical="center" wrapText="1"/>
    </xf>
    <xf numFmtId="0" fontId="1" fillId="8" borderId="3" xfId="2" applyFont="1" applyFill="1" applyBorder="1" applyAlignment="1">
      <alignment horizontal="center" vertical="center"/>
    </xf>
    <xf numFmtId="0" fontId="1" fillId="8" borderId="18" xfId="2" applyFont="1" applyFill="1" applyBorder="1" applyAlignment="1">
      <alignment horizontal="center" vertical="center"/>
    </xf>
    <xf numFmtId="0" fontId="1" fillId="8" borderId="10" xfId="2" applyFont="1" applyFill="1" applyBorder="1" applyAlignment="1">
      <alignment horizontal="center" vertical="center"/>
    </xf>
    <xf numFmtId="0" fontId="1" fillId="8" borderId="18" xfId="2" applyFont="1" applyFill="1" applyBorder="1" applyAlignment="1">
      <alignment horizontal="center"/>
    </xf>
    <xf numFmtId="0" fontId="1" fillId="8" borderId="20" xfId="2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wrapText="1"/>
    </xf>
    <xf numFmtId="49" fontId="1" fillId="8" borderId="15" xfId="1" applyNumberFormat="1" applyFont="1" applyFill="1" applyBorder="1" applyAlignment="1">
      <alignment horizontal="center" vertical="center"/>
    </xf>
    <xf numFmtId="0" fontId="1" fillId="8" borderId="18" xfId="1" applyFont="1" applyFill="1" applyBorder="1" applyAlignment="1">
      <alignment horizontal="center" vertical="center"/>
    </xf>
    <xf numFmtId="0" fontId="3" fillId="8" borderId="27" xfId="1" applyFont="1" applyFill="1" applyBorder="1" applyAlignment="1">
      <alignment horizontal="center" vertical="center" wrapText="1"/>
    </xf>
    <xf numFmtId="0" fontId="1" fillId="8" borderId="20" xfId="1" applyFont="1" applyFill="1" applyBorder="1" applyAlignment="1">
      <alignment horizontal="center" vertical="center" wrapText="1"/>
    </xf>
    <xf numFmtId="0" fontId="3" fillId="8" borderId="18" xfId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 wrapText="1"/>
    </xf>
    <xf numFmtId="0" fontId="1" fillId="10" borderId="18" xfId="1" applyFont="1" applyFill="1" applyBorder="1" applyAlignment="1">
      <alignment horizontal="center" vertical="center" wrapText="1"/>
    </xf>
    <xf numFmtId="0" fontId="1" fillId="10" borderId="3" xfId="1" applyFont="1" applyFill="1" applyBorder="1" applyAlignment="1">
      <alignment horizontal="center" vertical="center" wrapText="1"/>
    </xf>
    <xf numFmtId="0" fontId="1" fillId="10" borderId="15" xfId="1" applyFont="1" applyFill="1" applyBorder="1" applyAlignment="1">
      <alignment horizontal="center" vertical="center" wrapText="1"/>
    </xf>
    <xf numFmtId="0" fontId="1" fillId="9" borderId="10" xfId="1" applyFont="1" applyFill="1" applyBorder="1" applyAlignment="1">
      <alignment horizontal="center" vertical="center" wrapText="1"/>
    </xf>
    <xf numFmtId="0" fontId="1" fillId="9" borderId="3" xfId="1" applyFont="1" applyFill="1" applyBorder="1" applyAlignment="1">
      <alignment horizontal="center" vertical="center" wrapText="1"/>
    </xf>
    <xf numFmtId="0" fontId="1" fillId="10" borderId="10" xfId="2" applyFont="1" applyFill="1" applyBorder="1" applyAlignment="1">
      <alignment horizontal="center" vertical="center" wrapText="1"/>
    </xf>
    <xf numFmtId="0" fontId="1" fillId="10" borderId="3" xfId="3" applyFont="1" applyFill="1" applyBorder="1" applyAlignment="1">
      <alignment horizontal="center" vertical="center" wrapText="1"/>
    </xf>
    <xf numFmtId="0" fontId="1" fillId="9" borderId="18" xfId="1" applyFont="1" applyFill="1" applyBorder="1" applyAlignment="1">
      <alignment horizontal="center" vertical="center" wrapText="1"/>
    </xf>
    <xf numFmtId="0" fontId="1" fillId="9" borderId="15" xfId="1" applyFont="1" applyFill="1" applyBorder="1" applyAlignment="1">
      <alignment horizontal="center" vertical="center" wrapText="1"/>
    </xf>
    <xf numFmtId="0" fontId="1" fillId="9" borderId="18" xfId="1" applyFont="1" applyFill="1" applyBorder="1" applyAlignment="1">
      <alignment horizontal="center" vertical="center"/>
    </xf>
    <xf numFmtId="0" fontId="1" fillId="9" borderId="3" xfId="3" applyFont="1" applyFill="1" applyBorder="1" applyAlignment="1">
      <alignment horizontal="center" vertical="center" wrapText="1"/>
    </xf>
    <xf numFmtId="0" fontId="1" fillId="13" borderId="18" xfId="1" applyFont="1" applyFill="1" applyBorder="1" applyAlignment="1">
      <alignment horizontal="center" vertical="center" wrapText="1"/>
    </xf>
    <xf numFmtId="0" fontId="1" fillId="13" borderId="3" xfId="1" applyFont="1" applyFill="1" applyBorder="1" applyAlignment="1">
      <alignment horizontal="center" vertical="center" wrapText="1"/>
    </xf>
    <xf numFmtId="0" fontId="1" fillId="13" borderId="15" xfId="1" applyFont="1" applyFill="1" applyBorder="1" applyAlignment="1">
      <alignment horizontal="center" vertical="center" wrapText="1"/>
    </xf>
    <xf numFmtId="0" fontId="1" fillId="13" borderId="10" xfId="1" applyFont="1" applyFill="1" applyBorder="1" applyAlignment="1">
      <alignment horizontal="center" vertical="center" wrapText="1"/>
    </xf>
    <xf numFmtId="0" fontId="1" fillId="13" borderId="18" xfId="2" applyFont="1" applyFill="1" applyBorder="1" applyAlignment="1">
      <alignment horizontal="center" vertical="center" wrapText="1"/>
    </xf>
    <xf numFmtId="0" fontId="1" fillId="13" borderId="20" xfId="1" applyFont="1" applyFill="1" applyBorder="1" applyAlignment="1">
      <alignment horizontal="center" vertical="center" wrapText="1"/>
    </xf>
    <xf numFmtId="0" fontId="1" fillId="14" borderId="18" xfId="1" applyFont="1" applyFill="1" applyBorder="1" applyAlignment="1">
      <alignment horizontal="center" vertical="center" wrapText="1"/>
    </xf>
    <xf numFmtId="0" fontId="1" fillId="14" borderId="10" xfId="2" applyFont="1" applyFill="1" applyBorder="1" applyAlignment="1">
      <alignment horizontal="center" vertical="center" wrapText="1"/>
    </xf>
    <xf numFmtId="0" fontId="1" fillId="14" borderId="3" xfId="2" applyFont="1" applyFill="1" applyBorder="1" applyAlignment="1">
      <alignment horizontal="center" vertical="center" wrapText="1"/>
    </xf>
    <xf numFmtId="0" fontId="1" fillId="14" borderId="15" xfId="2" applyFont="1" applyFill="1" applyBorder="1" applyAlignment="1">
      <alignment horizontal="center" vertical="center" wrapText="1"/>
    </xf>
    <xf numFmtId="0" fontId="1" fillId="14" borderId="18" xfId="2" applyFont="1" applyFill="1" applyBorder="1" applyAlignment="1">
      <alignment horizontal="center" vertical="center" wrapText="1"/>
    </xf>
    <xf numFmtId="0" fontId="1" fillId="14" borderId="18" xfId="1" applyFont="1" applyFill="1" applyBorder="1" applyAlignment="1">
      <alignment horizontal="center" vertical="center"/>
    </xf>
    <xf numFmtId="49" fontId="1" fillId="14" borderId="18" xfId="1" applyNumberFormat="1" applyFont="1" applyFill="1" applyBorder="1" applyAlignment="1">
      <alignment horizontal="center" vertical="center" wrapText="1"/>
    </xf>
    <xf numFmtId="0" fontId="1" fillId="14" borderId="15" xfId="1" applyFont="1" applyFill="1" applyBorder="1" applyAlignment="1">
      <alignment horizontal="center" vertical="center" wrapText="1"/>
    </xf>
    <xf numFmtId="0" fontId="1" fillId="10" borderId="18" xfId="2" applyFont="1" applyFill="1" applyBorder="1" applyAlignment="1">
      <alignment horizontal="center" vertical="center" wrapText="1"/>
    </xf>
    <xf numFmtId="0" fontId="1" fillId="10" borderId="3" xfId="2" applyFont="1" applyFill="1" applyBorder="1" applyAlignment="1">
      <alignment horizontal="center" vertical="center" wrapText="1"/>
    </xf>
    <xf numFmtId="0" fontId="1" fillId="10" borderId="15" xfId="2" applyFont="1" applyFill="1" applyBorder="1" applyAlignment="1">
      <alignment horizontal="center" vertical="center" wrapText="1"/>
    </xf>
    <xf numFmtId="0" fontId="1" fillId="10" borderId="10" xfId="3" applyFont="1" applyFill="1" applyBorder="1" applyAlignment="1">
      <alignment horizontal="center" vertical="center" wrapText="1"/>
    </xf>
    <xf numFmtId="0" fontId="1" fillId="10" borderId="15" xfId="3" applyFont="1" applyFill="1" applyBorder="1" applyAlignment="1">
      <alignment horizontal="center" vertical="center" wrapText="1"/>
    </xf>
    <xf numFmtId="0" fontId="1" fillId="10" borderId="18" xfId="3" applyFont="1" applyFill="1" applyBorder="1" applyAlignment="1">
      <alignment horizontal="center" vertical="center" wrapText="1"/>
    </xf>
    <xf numFmtId="0" fontId="1" fillId="9" borderId="10" xfId="3" applyFont="1" applyFill="1" applyBorder="1" applyAlignment="1">
      <alignment horizontal="center" vertical="center" wrapText="1"/>
    </xf>
    <xf numFmtId="0" fontId="1" fillId="9" borderId="10" xfId="2" applyFont="1" applyFill="1" applyBorder="1" applyAlignment="1">
      <alignment horizontal="center" vertical="center" wrapText="1"/>
    </xf>
    <xf numFmtId="0" fontId="1" fillId="9" borderId="3" xfId="2" applyFont="1" applyFill="1" applyBorder="1" applyAlignment="1">
      <alignment horizontal="center" vertical="center" wrapText="1"/>
    </xf>
    <xf numFmtId="0" fontId="1" fillId="9" borderId="18" xfId="2" applyFont="1" applyFill="1" applyBorder="1" applyAlignment="1">
      <alignment horizontal="center" vertical="center" wrapText="1"/>
    </xf>
    <xf numFmtId="0" fontId="1" fillId="9" borderId="15" xfId="3" applyFont="1" applyFill="1" applyBorder="1" applyAlignment="1">
      <alignment horizontal="center" vertical="center" wrapText="1"/>
    </xf>
    <xf numFmtId="0" fontId="1" fillId="9" borderId="15" xfId="2" applyFont="1" applyFill="1" applyBorder="1" applyAlignment="1">
      <alignment horizontal="center" vertical="center" wrapText="1"/>
    </xf>
    <xf numFmtId="0" fontId="1" fillId="9" borderId="18" xfId="3" applyFont="1" applyFill="1" applyBorder="1" applyAlignment="1">
      <alignment horizontal="center" vertical="center" wrapText="1"/>
    </xf>
    <xf numFmtId="0" fontId="1" fillId="13" borderId="3" xfId="3" applyFont="1" applyFill="1" applyBorder="1" applyAlignment="1">
      <alignment horizontal="center" vertical="center" wrapText="1"/>
    </xf>
    <xf numFmtId="0" fontId="1" fillId="13" borderId="15" xfId="3" applyFont="1" applyFill="1" applyBorder="1" applyAlignment="1">
      <alignment horizontal="center" vertical="center" wrapText="1"/>
    </xf>
    <xf numFmtId="0" fontId="1" fillId="13" borderId="20" xfId="3" applyFont="1" applyFill="1" applyBorder="1" applyAlignment="1">
      <alignment horizontal="center" vertical="center" wrapText="1"/>
    </xf>
    <xf numFmtId="0" fontId="1" fillId="13" borderId="18" xfId="3" applyFont="1" applyFill="1" applyBorder="1" applyAlignment="1">
      <alignment horizontal="center" vertical="center" wrapText="1"/>
    </xf>
    <xf numFmtId="0" fontId="1" fillId="13" borderId="10" xfId="3" applyFont="1" applyFill="1" applyBorder="1" applyAlignment="1">
      <alignment horizontal="center" vertical="center" wrapText="1"/>
    </xf>
    <xf numFmtId="0" fontId="1" fillId="14" borderId="18" xfId="3" applyFont="1" applyFill="1" applyBorder="1" applyAlignment="1">
      <alignment horizontal="center" vertical="center" wrapText="1"/>
    </xf>
    <xf numFmtId="0" fontId="1" fillId="15" borderId="10" xfId="1" applyFont="1" applyFill="1" applyBorder="1" applyAlignment="1">
      <alignment horizontal="left" vertical="center" wrapText="1"/>
    </xf>
    <xf numFmtId="0" fontId="1" fillId="14" borderId="3" xfId="1" applyFont="1" applyFill="1" applyBorder="1" applyAlignment="1">
      <alignment horizontal="left" vertical="center" wrapText="1"/>
    </xf>
    <xf numFmtId="0" fontId="1" fillId="14" borderId="15" xfId="1" applyFont="1" applyFill="1" applyBorder="1" applyAlignment="1">
      <alignment horizontal="left" vertical="center" wrapText="1"/>
    </xf>
    <xf numFmtId="0" fontId="1" fillId="14" borderId="10" xfId="1" applyFont="1" applyFill="1" applyBorder="1" applyAlignment="1">
      <alignment horizontal="center" vertical="center" wrapText="1"/>
    </xf>
    <xf numFmtId="0" fontId="1" fillId="14" borderId="10" xfId="2" applyFont="1" applyFill="1" applyBorder="1" applyAlignment="1">
      <alignment horizontal="center" vertical="center"/>
    </xf>
    <xf numFmtId="0" fontId="1" fillId="14" borderId="2" xfId="3" applyFont="1" applyFill="1" applyBorder="1" applyAlignment="1">
      <alignment horizontal="left" vertical="center" wrapText="1"/>
    </xf>
    <xf numFmtId="0" fontId="2" fillId="0" borderId="0" xfId="2" applyFont="1" applyFill="1"/>
    <xf numFmtId="0" fontId="2" fillId="0" borderId="0" xfId="2" applyFont="1" applyAlignment="1">
      <alignment horizontal="center"/>
    </xf>
    <xf numFmtId="4" fontId="1" fillId="2" borderId="5" xfId="2" applyNumberFormat="1" applyFont="1" applyFill="1" applyBorder="1" applyAlignment="1">
      <alignment horizontal="right" vertical="center"/>
    </xf>
    <xf numFmtId="0" fontId="1" fillId="0" borderId="5" xfId="2" applyFont="1" applyBorder="1"/>
    <xf numFmtId="4" fontId="1" fillId="2" borderId="5" xfId="3" applyNumberFormat="1" applyFont="1" applyFill="1" applyBorder="1" applyAlignment="1">
      <alignment horizontal="right" vertical="center" wrapText="1"/>
    </xf>
    <xf numFmtId="4" fontId="1" fillId="2" borderId="4" xfId="2" applyNumberFormat="1" applyFont="1" applyFill="1" applyBorder="1" applyAlignment="1">
      <alignment horizontal="right" vertical="center" wrapText="1"/>
    </xf>
    <xf numFmtId="4" fontId="1" fillId="2" borderId="2" xfId="2" applyNumberFormat="1" applyFont="1" applyFill="1" applyBorder="1" applyAlignment="1">
      <alignment horizontal="right" vertical="center"/>
    </xf>
    <xf numFmtId="0" fontId="1" fillId="0" borderId="2" xfId="2" applyFont="1" applyBorder="1"/>
    <xf numFmtId="4" fontId="1" fillId="2" borderId="5" xfId="1" applyNumberFormat="1" applyFont="1" applyFill="1" applyBorder="1" applyAlignment="1">
      <alignment horizontal="right" vertical="center"/>
    </xf>
    <xf numFmtId="0" fontId="1" fillId="0" borderId="5" xfId="1" applyFont="1" applyBorder="1"/>
    <xf numFmtId="0" fontId="1" fillId="0" borderId="4" xfId="1" applyFont="1" applyBorder="1"/>
    <xf numFmtId="4" fontId="1" fillId="2" borderId="2" xfId="1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 wrapText="1"/>
    </xf>
    <xf numFmtId="0" fontId="1" fillId="0" borderId="2" xfId="1" applyFont="1" applyBorder="1"/>
    <xf numFmtId="4" fontId="1" fillId="2" borderId="20" xfId="1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8" borderId="0" xfId="2" applyFont="1" applyFill="1"/>
    <xf numFmtId="0" fontId="1" fillId="0" borderId="30" xfId="2" applyFont="1" applyBorder="1"/>
    <xf numFmtId="4" fontId="1" fillId="0" borderId="4" xfId="2" applyNumberFormat="1" applyFont="1" applyFill="1" applyBorder="1" applyAlignment="1">
      <alignment horizontal="right" vertical="center" wrapText="1"/>
    </xf>
    <xf numFmtId="164" fontId="1" fillId="0" borderId="4" xfId="2" applyNumberFormat="1" applyFont="1" applyFill="1" applyBorder="1" applyAlignment="1">
      <alignment horizontal="right" vertical="center"/>
    </xf>
    <xf numFmtId="4" fontId="1" fillId="2" borderId="4" xfId="3" applyNumberFormat="1" applyFont="1" applyFill="1" applyBorder="1" applyAlignment="1">
      <alignment horizontal="right" vertical="center" wrapText="1"/>
    </xf>
    <xf numFmtId="0" fontId="1" fillId="8" borderId="2" xfId="1" applyFont="1" applyFill="1" applyBorder="1" applyAlignment="1">
      <alignment vertical="center" wrapText="1"/>
    </xf>
    <xf numFmtId="4" fontId="1" fillId="2" borderId="20" xfId="3" applyNumberFormat="1" applyFont="1" applyFill="1" applyBorder="1" applyAlignment="1">
      <alignment horizontal="right" vertical="center" wrapText="1"/>
    </xf>
    <xf numFmtId="0" fontId="1" fillId="0" borderId="20" xfId="1" applyFont="1" applyBorder="1"/>
    <xf numFmtId="4" fontId="1" fillId="2" borderId="5" xfId="1" applyNumberFormat="1" applyFont="1" applyFill="1" applyBorder="1" applyAlignment="1">
      <alignment horizontal="right" vertical="center" wrapText="1"/>
    </xf>
    <xf numFmtId="0" fontId="1" fillId="2" borderId="20" xfId="1" applyNumberFormat="1" applyFont="1" applyFill="1" applyBorder="1" applyAlignment="1">
      <alignment horizontal="right" vertical="center" wrapText="1"/>
    </xf>
    <xf numFmtId="0" fontId="1" fillId="2" borderId="20" xfId="1" applyNumberFormat="1" applyFont="1" applyFill="1" applyBorder="1" applyAlignment="1">
      <alignment horizontal="right" vertical="center"/>
    </xf>
    <xf numFmtId="0" fontId="1" fillId="2" borderId="41" xfId="1" applyFont="1" applyFill="1" applyBorder="1"/>
    <xf numFmtId="0" fontId="1" fillId="8" borderId="20" xfId="1" applyFont="1" applyFill="1" applyBorder="1" applyAlignment="1">
      <alignment vertical="center"/>
    </xf>
    <xf numFmtId="0" fontId="1" fillId="8" borderId="4" xfId="1" applyFont="1" applyFill="1" applyBorder="1" applyAlignment="1">
      <alignment vertical="center" wrapText="1"/>
    </xf>
    <xf numFmtId="0" fontId="1" fillId="8" borderId="30" xfId="1" applyFont="1" applyFill="1" applyBorder="1" applyAlignment="1">
      <alignment vertical="center" wrapText="1"/>
    </xf>
    <xf numFmtId="4" fontId="1" fillId="2" borderId="5" xfId="2" applyNumberFormat="1" applyFont="1" applyFill="1" applyBorder="1" applyAlignment="1">
      <alignment horizontal="right" vertical="center" wrapText="1"/>
    </xf>
    <xf numFmtId="4" fontId="1" fillId="2" borderId="30" xfId="2" applyNumberFormat="1" applyFont="1" applyFill="1" applyBorder="1" applyAlignment="1">
      <alignment horizontal="right" vertical="center"/>
    </xf>
    <xf numFmtId="4" fontId="1" fillId="2" borderId="30" xfId="2" applyNumberFormat="1" applyFont="1" applyFill="1" applyBorder="1" applyAlignment="1">
      <alignment horizontal="right" vertical="center" wrapText="1"/>
    </xf>
    <xf numFmtId="4" fontId="1" fillId="0" borderId="4" xfId="3" applyNumberFormat="1" applyFont="1" applyFill="1" applyBorder="1" applyAlignment="1">
      <alignment horizontal="right" vertical="center"/>
    </xf>
    <xf numFmtId="4" fontId="1" fillId="2" borderId="30" xfId="3" applyNumberFormat="1" applyFont="1" applyFill="1" applyBorder="1" applyAlignment="1">
      <alignment horizontal="right" vertical="center" wrapText="1"/>
    </xf>
    <xf numFmtId="4" fontId="2" fillId="0" borderId="0" xfId="2" applyNumberFormat="1" applyFont="1" applyFill="1"/>
    <xf numFmtId="0" fontId="2" fillId="0" borderId="0" xfId="2" applyFont="1" applyFill="1" applyAlignment="1">
      <alignment wrapText="1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wrapText="1"/>
    </xf>
    <xf numFmtId="0" fontId="2" fillId="0" borderId="0" xfId="2" applyFont="1" applyFill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0" xfId="2" applyFont="1" applyFill="1" applyBorder="1"/>
    <xf numFmtId="0" fontId="1" fillId="0" borderId="20" xfId="3" applyFont="1" applyFill="1" applyBorder="1" applyAlignment="1">
      <alignment horizontal="center" vertical="center" wrapText="1"/>
    </xf>
    <xf numFmtId="4" fontId="6" fillId="0" borderId="0" xfId="3" applyNumberFormat="1" applyFont="1" applyFill="1" applyBorder="1" applyAlignment="1">
      <alignment horizontal="center" vertical="center"/>
    </xf>
    <xf numFmtId="0" fontId="1" fillId="0" borderId="39" xfId="2" applyFont="1" applyBorder="1"/>
    <xf numFmtId="0" fontId="4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1" fillId="0" borderId="3" xfId="2" applyFont="1" applyFill="1" applyBorder="1" applyAlignment="1">
      <alignment horizontal="center" vertical="center" wrapText="1"/>
    </xf>
    <xf numFmtId="0" fontId="1" fillId="14" borderId="10" xfId="2" applyFont="1" applyFill="1" applyBorder="1" applyAlignment="1">
      <alignment horizontal="center" vertical="center" wrapText="1"/>
    </xf>
    <xf numFmtId="0" fontId="1" fillId="14" borderId="3" xfId="2" applyFont="1" applyFill="1" applyBorder="1" applyAlignment="1">
      <alignment horizontal="center" vertical="center" wrapText="1"/>
    </xf>
    <xf numFmtId="0" fontId="1" fillId="0" borderId="39" xfId="3" applyFont="1" applyFill="1" applyBorder="1" applyAlignment="1">
      <alignment horizontal="center" vertical="center" wrapText="1"/>
    </xf>
    <xf numFmtId="4" fontId="1" fillId="0" borderId="20" xfId="3" applyNumberFormat="1" applyFont="1" applyFill="1" applyBorder="1" applyAlignment="1">
      <alignment horizontal="right" vertical="center"/>
    </xf>
    <xf numFmtId="4" fontId="1" fillId="0" borderId="20" xfId="3" applyNumberFormat="1" applyFont="1" applyFill="1" applyBorder="1" applyAlignment="1">
      <alignment horizontal="right" vertical="center" wrapText="1"/>
    </xf>
    <xf numFmtId="0" fontId="1" fillId="0" borderId="2" xfId="3" applyFont="1" applyFill="1" applyBorder="1" applyAlignment="1">
      <alignment horizontal="left" vertical="center" wrapText="1"/>
    </xf>
    <xf numFmtId="4" fontId="1" fillId="2" borderId="50" xfId="1" applyNumberFormat="1" applyFont="1" applyFill="1" applyBorder="1" applyAlignment="1">
      <alignment horizontal="right" vertical="center"/>
    </xf>
    <xf numFmtId="4" fontId="1" fillId="2" borderId="44" xfId="1" applyNumberFormat="1" applyFont="1" applyFill="1" applyBorder="1" applyAlignment="1">
      <alignment horizontal="right" vertical="center"/>
    </xf>
    <xf numFmtId="4" fontId="1" fillId="2" borderId="43" xfId="1" applyNumberFormat="1" applyFont="1" applyFill="1" applyBorder="1" applyAlignment="1">
      <alignment horizontal="right" vertical="center" wrapText="1"/>
    </xf>
    <xf numFmtId="0" fontId="3" fillId="8" borderId="20" xfId="2" applyFont="1" applyFill="1" applyBorder="1" applyAlignment="1">
      <alignment horizontal="center" vertical="center" wrapText="1"/>
    </xf>
    <xf numFmtId="4" fontId="1" fillId="2" borderId="20" xfId="3" applyNumberFormat="1" applyFont="1" applyFill="1" applyBorder="1" applyAlignment="1">
      <alignment horizontal="right" vertical="center"/>
    </xf>
    <xf numFmtId="0" fontId="1" fillId="8" borderId="3" xfId="2" applyFont="1" applyFill="1" applyBorder="1" applyAlignment="1">
      <alignment horizontal="center" vertical="center"/>
    </xf>
    <xf numFmtId="0" fontId="13" fillId="0" borderId="0" xfId="2" applyFont="1"/>
    <xf numFmtId="0" fontId="1" fillId="0" borderId="15" xfId="2" applyFont="1" applyFill="1" applyBorder="1" applyAlignment="1">
      <alignment horizontal="center" vertical="center"/>
    </xf>
    <xf numFmtId="4" fontId="1" fillId="2" borderId="53" xfId="2" applyNumberFormat="1" applyFont="1" applyFill="1" applyBorder="1" applyAlignment="1">
      <alignment horizontal="right" vertical="center"/>
    </xf>
    <xf numFmtId="0" fontId="1" fillId="8" borderId="10" xfId="3" applyFont="1" applyFill="1" applyBorder="1" applyAlignment="1">
      <alignment horizontal="center" vertical="center" wrapText="1"/>
    </xf>
    <xf numFmtId="0" fontId="1" fillId="8" borderId="3" xfId="3" applyFont="1" applyFill="1" applyBorder="1" applyAlignment="1">
      <alignment horizontal="center" vertical="center" wrapText="1"/>
    </xf>
    <xf numFmtId="0" fontId="1" fillId="8" borderId="15" xfId="3" applyFont="1" applyFill="1" applyBorder="1" applyAlignment="1">
      <alignment horizontal="center" vertical="center" wrapText="1"/>
    </xf>
    <xf numFmtId="0" fontId="1" fillId="10" borderId="10" xfId="3" applyFont="1" applyFill="1" applyBorder="1" applyAlignment="1">
      <alignment horizontal="center" vertical="center" wrapText="1"/>
    </xf>
    <xf numFmtId="0" fontId="1" fillId="10" borderId="3" xfId="3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1" fillId="0" borderId="17" xfId="2" applyFont="1" applyFill="1" applyBorder="1" applyAlignment="1">
      <alignment horizontal="center" vertical="center"/>
    </xf>
    <xf numFmtId="0" fontId="1" fillId="10" borderId="10" xfId="3" applyFont="1" applyFill="1" applyBorder="1" applyAlignment="1">
      <alignment horizontal="center" vertical="center" wrapText="1"/>
    </xf>
    <xf numFmtId="0" fontId="1" fillId="10" borderId="3" xfId="3" applyFont="1" applyFill="1" applyBorder="1" applyAlignment="1">
      <alignment horizontal="center" vertical="center" wrapText="1"/>
    </xf>
    <xf numFmtId="0" fontId="1" fillId="10" borderId="15" xfId="3" applyFont="1" applyFill="1" applyBorder="1" applyAlignment="1">
      <alignment horizontal="center" vertical="center" wrapText="1"/>
    </xf>
    <xf numFmtId="0" fontId="1" fillId="10" borderId="3" xfId="3" applyFont="1" applyFill="1" applyBorder="1" applyAlignment="1">
      <alignment horizontal="center" vertical="center" wrapText="1"/>
    </xf>
    <xf numFmtId="0" fontId="1" fillId="8" borderId="3" xfId="3" applyFont="1" applyFill="1" applyBorder="1" applyAlignment="1">
      <alignment horizontal="center" vertical="center" wrapText="1"/>
    </xf>
    <xf numFmtId="0" fontId="1" fillId="10" borderId="10" xfId="3" applyFont="1" applyFill="1" applyBorder="1" applyAlignment="1">
      <alignment horizontal="center" vertical="center" wrapText="1"/>
    </xf>
    <xf numFmtId="0" fontId="1" fillId="8" borderId="10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8" borderId="15" xfId="2" applyFont="1" applyFill="1" applyBorder="1" applyAlignment="1">
      <alignment horizontal="center" vertical="center"/>
    </xf>
    <xf numFmtId="0" fontId="1" fillId="10" borderId="53" xfId="3" applyFont="1" applyFill="1" applyBorder="1" applyAlignment="1">
      <alignment horizontal="center" vertical="center" wrapText="1"/>
    </xf>
    <xf numFmtId="0" fontId="1" fillId="8" borderId="53" xfId="3" applyFont="1" applyFill="1" applyBorder="1" applyAlignment="1">
      <alignment horizontal="center" vertical="center" wrapText="1"/>
    </xf>
    <xf numFmtId="4" fontId="1" fillId="0" borderId="53" xfId="2" applyNumberFormat="1" applyFont="1" applyFill="1" applyBorder="1" applyAlignment="1">
      <alignment horizontal="right" vertical="center"/>
    </xf>
    <xf numFmtId="4" fontId="1" fillId="2" borderId="53" xfId="3" applyNumberFormat="1" applyFont="1" applyFill="1" applyBorder="1" applyAlignment="1">
      <alignment horizontal="right" vertical="center"/>
    </xf>
    <xf numFmtId="0" fontId="1" fillId="0" borderId="53" xfId="2" applyFont="1" applyBorder="1"/>
    <xf numFmtId="4" fontId="1" fillId="2" borderId="4" xfId="3" applyNumberFormat="1" applyFont="1" applyFill="1" applyBorder="1" applyAlignment="1">
      <alignment horizontal="right" vertical="center"/>
    </xf>
    <xf numFmtId="0" fontId="4" fillId="0" borderId="30" xfId="2" applyFont="1" applyFill="1" applyBorder="1" applyAlignment="1">
      <alignment horizontal="center" vertical="center" wrapText="1"/>
    </xf>
    <xf numFmtId="0" fontId="1" fillId="10" borderId="10" xfId="3" applyFont="1" applyFill="1" applyBorder="1" applyAlignment="1">
      <alignment horizontal="center" vertical="center" wrapText="1"/>
    </xf>
    <xf numFmtId="0" fontId="1" fillId="10" borderId="15" xfId="3" applyFont="1" applyFill="1" applyBorder="1" applyAlignment="1">
      <alignment horizontal="center" vertical="center" wrapText="1"/>
    </xf>
    <xf numFmtId="0" fontId="1" fillId="8" borderId="15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10" borderId="20" xfId="3" applyFont="1" applyFill="1" applyBorder="1" applyAlignment="1">
      <alignment horizontal="center" vertical="center" wrapText="1"/>
    </xf>
    <xf numFmtId="0" fontId="1" fillId="10" borderId="10" xfId="1" applyFont="1" applyFill="1" applyBorder="1" applyAlignment="1">
      <alignment horizontal="center" vertical="center" wrapText="1"/>
    </xf>
    <xf numFmtId="0" fontId="1" fillId="10" borderId="15" xfId="1" applyFont="1" applyFill="1" applyBorder="1" applyAlignment="1">
      <alignment horizontal="center" vertical="center" wrapText="1"/>
    </xf>
    <xf numFmtId="0" fontId="1" fillId="9" borderId="10" xfId="1" applyFont="1" applyFill="1" applyBorder="1" applyAlignment="1">
      <alignment horizontal="center" vertical="center" wrapText="1"/>
    </xf>
    <xf numFmtId="0" fontId="1" fillId="9" borderId="15" xfId="1" applyFont="1" applyFill="1" applyBorder="1" applyAlignment="1">
      <alignment horizontal="center" vertical="center" wrapText="1"/>
    </xf>
    <xf numFmtId="0" fontId="1" fillId="13" borderId="10" xfId="1" applyFont="1" applyFill="1" applyBorder="1" applyAlignment="1">
      <alignment horizontal="center" vertical="center" wrapText="1"/>
    </xf>
    <xf numFmtId="0" fontId="1" fillId="13" borderId="15" xfId="1" applyFont="1" applyFill="1" applyBorder="1" applyAlignment="1">
      <alignment horizontal="center" vertical="center" wrapText="1"/>
    </xf>
    <xf numFmtId="0" fontId="1" fillId="8" borderId="10" xfId="1" applyFont="1" applyFill="1" applyBorder="1" applyAlignment="1">
      <alignment horizontal="center" vertical="center" wrapText="1"/>
    </xf>
    <xf numFmtId="0" fontId="1" fillId="8" borderId="3" xfId="1" applyFont="1" applyFill="1" applyBorder="1" applyAlignment="1">
      <alignment horizontal="center" vertical="center" wrapText="1"/>
    </xf>
    <xf numFmtId="0" fontId="1" fillId="8" borderId="15" xfId="1" applyFont="1" applyFill="1" applyBorder="1" applyAlignment="1">
      <alignment horizontal="center" vertical="center" wrapText="1"/>
    </xf>
    <xf numFmtId="0" fontId="1" fillId="10" borderId="3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14" borderId="20" xfId="1" applyFont="1" applyFill="1" applyBorder="1" applyAlignment="1">
      <alignment horizontal="center" vertical="center" wrapText="1"/>
    </xf>
    <xf numFmtId="0" fontId="1" fillId="0" borderId="20" xfId="3" applyFont="1" applyBorder="1" applyAlignment="1">
      <alignment horizontal="center" vertical="center" wrapText="1"/>
    </xf>
    <xf numFmtId="0" fontId="1" fillId="8" borderId="20" xfId="2" applyFont="1" applyFill="1" applyBorder="1" applyAlignment="1">
      <alignment horizontal="center" vertical="center" wrapText="1"/>
    </xf>
    <xf numFmtId="0" fontId="3" fillId="8" borderId="20" xfId="2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9" borderId="20" xfId="3" applyFont="1" applyFill="1" applyBorder="1" applyAlignment="1">
      <alignment horizontal="center" vertical="center" wrapText="1"/>
    </xf>
    <xf numFmtId="0" fontId="1" fillId="13" borderId="20" xfId="3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1" fillId="8" borderId="30" xfId="2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right" vertical="center"/>
    </xf>
    <xf numFmtId="4" fontId="1" fillId="2" borderId="20" xfId="1" applyNumberFormat="1" applyFont="1" applyFill="1" applyBorder="1" applyAlignment="1">
      <alignment horizontal="right" vertical="center"/>
    </xf>
    <xf numFmtId="0" fontId="1" fillId="0" borderId="20" xfId="1" applyFont="1" applyBorder="1" applyAlignment="1">
      <alignment horizontal="center" vertical="center" wrapText="1"/>
    </xf>
    <xf numFmtId="0" fontId="1" fillId="8" borderId="5" xfId="1" applyFont="1" applyFill="1" applyBorder="1" applyAlignment="1">
      <alignment horizontal="center" vertical="center"/>
    </xf>
    <xf numFmtId="0" fontId="1" fillId="10" borderId="3" xfId="2" applyFont="1" applyFill="1" applyBorder="1" applyAlignment="1">
      <alignment horizontal="center" vertical="center" wrapText="1"/>
    </xf>
    <xf numFmtId="0" fontId="1" fillId="10" borderId="10" xfId="3" applyFont="1" applyFill="1" applyBorder="1" applyAlignment="1">
      <alignment horizontal="center" vertical="center" wrapText="1"/>
    </xf>
    <xf numFmtId="0" fontId="1" fillId="10" borderId="3" xfId="3" applyFont="1" applyFill="1" applyBorder="1" applyAlignment="1">
      <alignment horizontal="center" vertical="center" wrapText="1"/>
    </xf>
    <xf numFmtId="0" fontId="1" fillId="10" borderId="10" xfId="2" applyFont="1" applyFill="1" applyBorder="1" applyAlignment="1">
      <alignment horizontal="center" vertical="center" wrapText="1"/>
    </xf>
    <xf numFmtId="0" fontId="1" fillId="10" borderId="15" xfId="3" applyFont="1" applyFill="1" applyBorder="1" applyAlignment="1">
      <alignment horizontal="center" vertical="center" wrapText="1"/>
    </xf>
    <xf numFmtId="0" fontId="1" fillId="10" borderId="15" xfId="2" applyFont="1" applyFill="1" applyBorder="1" applyAlignment="1">
      <alignment horizontal="center" vertical="center" wrapText="1"/>
    </xf>
    <xf numFmtId="0" fontId="1" fillId="10" borderId="10" xfId="1" applyFont="1" applyFill="1" applyBorder="1" applyAlignment="1">
      <alignment horizontal="center" vertical="center" wrapText="1"/>
    </xf>
    <xf numFmtId="0" fontId="1" fillId="10" borderId="15" xfId="1" applyFont="1" applyFill="1" applyBorder="1" applyAlignment="1">
      <alignment horizontal="center" vertical="center" wrapText="1"/>
    </xf>
    <xf numFmtId="0" fontId="1" fillId="8" borderId="15" xfId="2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10" borderId="3" xfId="1" applyFont="1" applyFill="1" applyBorder="1" applyAlignment="1">
      <alignment horizontal="center" vertical="center" wrapText="1"/>
    </xf>
    <xf numFmtId="0" fontId="1" fillId="10" borderId="4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49" fontId="1" fillId="10" borderId="15" xfId="1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0" xfId="3" applyNumberFormat="1" applyFont="1" applyFill="1" applyBorder="1" applyAlignment="1">
      <alignment horizontal="right" vertical="center"/>
    </xf>
    <xf numFmtId="164" fontId="1" fillId="0" borderId="0" xfId="3" applyNumberFormat="1" applyFont="1" applyFill="1" applyBorder="1" applyAlignment="1">
      <alignment horizontal="right" vertical="center"/>
    </xf>
    <xf numFmtId="4" fontId="6" fillId="0" borderId="0" xfId="2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1" fillId="0" borderId="0" xfId="3" applyNumberFormat="1" applyFont="1" applyFill="1" applyBorder="1" applyAlignment="1">
      <alignment horizontal="right" vertical="center" wrapText="1"/>
    </xf>
    <xf numFmtId="164" fontId="1" fillId="0" borderId="0" xfId="3" applyNumberFormat="1" applyFont="1" applyFill="1" applyBorder="1" applyAlignment="1">
      <alignment horizontal="right" vertical="center" wrapText="1"/>
    </xf>
    <xf numFmtId="4" fontId="1" fillId="0" borderId="0" xfId="2" applyNumberFormat="1" applyFont="1" applyFill="1" applyBorder="1" applyAlignment="1">
      <alignment horizontal="right" vertical="center" wrapText="1"/>
    </xf>
    <xf numFmtId="4" fontId="6" fillId="0" borderId="0" xfId="2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vertical="center"/>
    </xf>
    <xf numFmtId="4" fontId="1" fillId="0" borderId="5" xfId="2" applyNumberFormat="1" applyFont="1" applyFill="1" applyBorder="1" applyAlignment="1">
      <alignment horizontal="right" vertical="center"/>
    </xf>
    <xf numFmtId="164" fontId="1" fillId="0" borderId="5" xfId="2" applyNumberFormat="1" applyFont="1" applyFill="1" applyBorder="1" applyAlignment="1">
      <alignment horizontal="right" vertical="center"/>
    </xf>
    <xf numFmtId="4" fontId="1" fillId="0" borderId="0" xfId="1" applyNumberFormat="1" applyFont="1" applyFill="1" applyBorder="1" applyAlignment="1">
      <alignment horizontal="right" vertical="center"/>
    </xf>
    <xf numFmtId="4" fontId="1" fillId="8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4" fontId="2" fillId="0" borderId="0" xfId="1" applyNumberFormat="1" applyFont="1" applyFill="1" applyBorder="1" applyAlignment="1">
      <alignment horizontal="right" vertical="center"/>
    </xf>
    <xf numFmtId="0" fontId="1" fillId="0" borderId="57" xfId="2" applyFont="1" applyBorder="1"/>
    <xf numFmtId="0" fontId="1" fillId="0" borderId="57" xfId="1" applyFont="1" applyBorder="1"/>
    <xf numFmtId="4" fontId="1" fillId="2" borderId="30" xfId="1" applyNumberFormat="1" applyFont="1" applyFill="1" applyBorder="1" applyAlignment="1">
      <alignment horizontal="right" vertical="center"/>
    </xf>
    <xf numFmtId="0" fontId="1" fillId="0" borderId="30" xfId="1" applyFont="1" applyBorder="1"/>
    <xf numFmtId="0" fontId="1" fillId="13" borderId="30" xfId="2" applyFont="1" applyFill="1" applyBorder="1" applyAlignment="1">
      <alignment horizontal="center" vertical="center" wrapText="1"/>
    </xf>
    <xf numFmtId="4" fontId="1" fillId="2" borderId="30" xfId="3" applyNumberFormat="1" applyFont="1" applyFill="1" applyBorder="1" applyAlignment="1">
      <alignment horizontal="right" vertical="center"/>
    </xf>
    <xf numFmtId="164" fontId="1" fillId="0" borderId="30" xfId="2" applyNumberFormat="1" applyFont="1" applyFill="1" applyBorder="1" applyAlignment="1">
      <alignment horizontal="right" vertical="center"/>
    </xf>
    <xf numFmtId="0" fontId="2" fillId="0" borderId="0" xfId="2" applyFont="1" applyBorder="1"/>
    <xf numFmtId="0" fontId="1" fillId="10" borderId="4" xfId="2" applyFont="1" applyFill="1" applyBorder="1" applyAlignment="1">
      <alignment horizontal="center" vertical="center" wrapText="1"/>
    </xf>
    <xf numFmtId="164" fontId="1" fillId="0" borderId="2" xfId="3" applyNumberFormat="1" applyFont="1" applyFill="1" applyBorder="1" applyAlignment="1">
      <alignment horizontal="right" vertical="center" wrapText="1"/>
    </xf>
    <xf numFmtId="0" fontId="21" fillId="0" borderId="57" xfId="2" applyFont="1" applyBorder="1"/>
    <xf numFmtId="0" fontId="21" fillId="0" borderId="57" xfId="1" applyFont="1" applyBorder="1"/>
    <xf numFmtId="0" fontId="20" fillId="0" borderId="57" xfId="0" applyFont="1" applyBorder="1" applyAlignment="1">
      <alignment horizontal="left" vertical="center"/>
    </xf>
    <xf numFmtId="1" fontId="1" fillId="0" borderId="5" xfId="3" applyNumberFormat="1" applyFont="1" applyBorder="1" applyAlignment="1">
      <alignment horizontal="center" vertical="center" wrapText="1"/>
    </xf>
    <xf numFmtId="0" fontId="5" fillId="0" borderId="56" xfId="2" applyFont="1" applyBorder="1" applyAlignment="1">
      <alignment horizontal="center" vertical="center" wrapText="1"/>
    </xf>
    <xf numFmtId="0" fontId="1" fillId="10" borderId="3" xfId="2" applyFont="1" applyFill="1" applyBorder="1" applyAlignment="1">
      <alignment horizontal="center" vertical="center" wrapText="1"/>
    </xf>
    <xf numFmtId="0" fontId="1" fillId="8" borderId="3" xfId="3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14" borderId="3" xfId="2" applyFont="1" applyFill="1" applyBorder="1" applyAlignment="1">
      <alignment horizontal="center" vertical="center" wrapText="1"/>
    </xf>
    <xf numFmtId="0" fontId="1" fillId="10" borderId="10" xfId="3" applyFont="1" applyFill="1" applyBorder="1" applyAlignment="1">
      <alignment horizontal="center" vertical="center" wrapText="1"/>
    </xf>
    <xf numFmtId="0" fontId="1" fillId="10" borderId="3" xfId="3" applyFont="1" applyFill="1" applyBorder="1" applyAlignment="1">
      <alignment horizontal="center" vertical="center" wrapText="1"/>
    </xf>
    <xf numFmtId="0" fontId="1" fillId="10" borderId="15" xfId="3" applyFont="1" applyFill="1" applyBorder="1" applyAlignment="1">
      <alignment horizontal="center" vertical="center" wrapText="1"/>
    </xf>
    <xf numFmtId="0" fontId="1" fillId="10" borderId="10" xfId="2" applyFont="1" applyFill="1" applyBorder="1" applyAlignment="1">
      <alignment horizontal="center" vertical="center" wrapText="1"/>
    </xf>
    <xf numFmtId="0" fontId="1" fillId="10" borderId="15" xfId="2" applyFont="1" applyFill="1" applyBorder="1" applyAlignment="1">
      <alignment horizontal="center" vertical="center" wrapText="1"/>
    </xf>
    <xf numFmtId="0" fontId="1" fillId="10" borderId="5" xfId="2" applyFont="1" applyFill="1" applyBorder="1" applyAlignment="1">
      <alignment horizontal="center" vertical="center" wrapText="1"/>
    </xf>
    <xf numFmtId="0" fontId="1" fillId="10" borderId="5" xfId="3" applyFont="1" applyFill="1" applyBorder="1" applyAlignment="1">
      <alignment horizontal="center" vertical="center" wrapText="1"/>
    </xf>
    <xf numFmtId="0" fontId="1" fillId="10" borderId="10" xfId="1" applyFont="1" applyFill="1" applyBorder="1" applyAlignment="1">
      <alignment horizontal="center" vertical="center" wrapText="1"/>
    </xf>
    <xf numFmtId="0" fontId="1" fillId="10" borderId="15" xfId="1" applyFont="1" applyFill="1" applyBorder="1" applyAlignment="1">
      <alignment horizontal="center" vertical="center" wrapText="1"/>
    </xf>
    <xf numFmtId="0" fontId="1" fillId="10" borderId="3" xfId="1" applyFont="1" applyFill="1" applyBorder="1" applyAlignment="1">
      <alignment horizontal="center" vertical="center" wrapText="1"/>
    </xf>
    <xf numFmtId="0" fontId="1" fillId="8" borderId="3" xfId="1" applyFont="1" applyFill="1" applyBorder="1" applyAlignment="1">
      <alignment horizontal="center" vertical="center" wrapText="1"/>
    </xf>
    <xf numFmtId="0" fontId="1" fillId="10" borderId="4" xfId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1" fontId="1" fillId="10" borderId="10" xfId="1" applyNumberFormat="1" applyFont="1" applyFill="1" applyBorder="1" applyAlignment="1">
      <alignment horizontal="center" vertical="center" wrapText="1"/>
    </xf>
    <xf numFmtId="1" fontId="1" fillId="10" borderId="3" xfId="1" applyNumberFormat="1" applyFont="1" applyFill="1" applyBorder="1" applyAlignment="1">
      <alignment horizontal="center" vertical="center" wrapText="1"/>
    </xf>
    <xf numFmtId="1" fontId="1" fillId="10" borderId="15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8" xfId="3" applyFont="1" applyFill="1" applyBorder="1" applyAlignment="1">
      <alignment horizontal="center" vertical="center" wrapText="1"/>
    </xf>
    <xf numFmtId="0" fontId="1" fillId="0" borderId="50" xfId="1" applyFont="1" applyBorder="1"/>
    <xf numFmtId="0" fontId="1" fillId="10" borderId="3" xfId="2" applyFont="1" applyFill="1" applyBorder="1" applyAlignment="1">
      <alignment horizontal="center" vertical="center" wrapText="1"/>
    </xf>
    <xf numFmtId="0" fontId="1" fillId="10" borderId="15" xfId="2" applyFont="1" applyFill="1" applyBorder="1" applyAlignment="1">
      <alignment horizontal="center" vertical="center" wrapText="1"/>
    </xf>
    <xf numFmtId="0" fontId="1" fillId="10" borderId="10" xfId="3" applyFont="1" applyFill="1" applyBorder="1" applyAlignment="1">
      <alignment horizontal="center" vertical="center" wrapText="1"/>
    </xf>
    <xf numFmtId="0" fontId="1" fillId="10" borderId="3" xfId="3" applyFont="1" applyFill="1" applyBorder="1" applyAlignment="1">
      <alignment horizontal="center" vertical="center" wrapText="1"/>
    </xf>
    <xf numFmtId="0" fontId="1" fillId="10" borderId="10" xfId="2" applyFont="1" applyFill="1" applyBorder="1" applyAlignment="1">
      <alignment horizontal="center" vertical="center" wrapText="1"/>
    </xf>
    <xf numFmtId="0" fontId="1" fillId="10" borderId="15" xfId="3" applyFont="1" applyFill="1" applyBorder="1" applyAlignment="1">
      <alignment horizontal="center" vertical="center" wrapText="1"/>
    </xf>
    <xf numFmtId="0" fontId="1" fillId="10" borderId="10" xfId="1" applyFont="1" applyFill="1" applyBorder="1" applyAlignment="1">
      <alignment horizontal="center" vertical="center" wrapText="1"/>
    </xf>
    <xf numFmtId="0" fontId="1" fillId="10" borderId="15" xfId="1" applyFont="1" applyFill="1" applyBorder="1" applyAlignment="1">
      <alignment horizontal="center" vertical="center" wrapText="1"/>
    </xf>
    <xf numFmtId="1" fontId="1" fillId="10" borderId="5" xfId="3" applyNumberFormat="1" applyFont="1" applyFill="1" applyBorder="1" applyAlignment="1">
      <alignment horizontal="center" vertical="center" wrapText="1"/>
    </xf>
    <xf numFmtId="1" fontId="1" fillId="10" borderId="15" xfId="3" applyNumberFormat="1" applyFont="1" applyFill="1" applyBorder="1" applyAlignment="1">
      <alignment horizontal="center" vertical="center" wrapText="1"/>
    </xf>
    <xf numFmtId="0" fontId="1" fillId="10" borderId="15" xfId="2" applyNumberFormat="1" applyFont="1" applyFill="1" applyBorder="1" applyAlignment="1">
      <alignment horizontal="center" vertical="center" wrapText="1"/>
    </xf>
    <xf numFmtId="0" fontId="1" fillId="10" borderId="5" xfId="2" applyFont="1" applyFill="1" applyBorder="1" applyAlignment="1">
      <alignment horizontal="center" vertical="center" wrapText="1"/>
    </xf>
    <xf numFmtId="0" fontId="1" fillId="9" borderId="3" xfId="3" applyFont="1" applyFill="1" applyBorder="1" applyAlignment="1">
      <alignment horizontal="center" vertical="center" wrapText="1"/>
    </xf>
    <xf numFmtId="0" fontId="1" fillId="9" borderId="15" xfId="3" applyFont="1" applyFill="1" applyBorder="1" applyAlignment="1">
      <alignment horizontal="center" vertical="center" wrapText="1"/>
    </xf>
    <xf numFmtId="0" fontId="1" fillId="9" borderId="10" xfId="3" applyFont="1" applyFill="1" applyBorder="1" applyAlignment="1">
      <alignment horizontal="center" vertical="center" wrapText="1"/>
    </xf>
    <xf numFmtId="0" fontId="1" fillId="9" borderId="10" xfId="2" applyFont="1" applyFill="1" applyBorder="1" applyAlignment="1">
      <alignment horizontal="center" vertical="center" wrapText="1"/>
    </xf>
    <xf numFmtId="0" fontId="1" fillId="9" borderId="3" xfId="2" applyFont="1" applyFill="1" applyBorder="1" applyAlignment="1">
      <alignment horizontal="center" vertical="center" wrapText="1"/>
    </xf>
    <xf numFmtId="0" fontId="1" fillId="9" borderId="15" xfId="2" applyFont="1" applyFill="1" applyBorder="1" applyAlignment="1">
      <alignment horizontal="center" vertical="center" wrapText="1"/>
    </xf>
    <xf numFmtId="0" fontId="1" fillId="13" borderId="3" xfId="3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" fillId="13" borderId="10" xfId="3" applyFont="1" applyFill="1" applyBorder="1" applyAlignment="1">
      <alignment horizontal="center" vertical="center" wrapText="1"/>
    </xf>
    <xf numFmtId="0" fontId="1" fillId="14" borderId="10" xfId="3" applyFont="1" applyFill="1" applyBorder="1" applyAlignment="1">
      <alignment horizontal="center" vertical="center" wrapText="1"/>
    </xf>
    <xf numFmtId="0" fontId="1" fillId="14" borderId="3" xfId="3" applyFont="1" applyFill="1" applyBorder="1" applyAlignment="1">
      <alignment horizontal="center" vertical="center" wrapText="1"/>
    </xf>
    <xf numFmtId="0" fontId="1" fillId="14" borderId="15" xfId="3" applyFont="1" applyFill="1" applyBorder="1" applyAlignment="1">
      <alignment horizontal="center" vertical="center" wrapText="1"/>
    </xf>
    <xf numFmtId="0" fontId="1" fillId="9" borderId="10" xfId="1" applyFont="1" applyFill="1" applyBorder="1" applyAlignment="1">
      <alignment horizontal="center" vertical="center" wrapText="1"/>
    </xf>
    <xf numFmtId="0" fontId="1" fillId="9" borderId="3" xfId="1" applyFont="1" applyFill="1" applyBorder="1" applyAlignment="1">
      <alignment horizontal="center" vertical="center" wrapText="1"/>
    </xf>
    <xf numFmtId="0" fontId="1" fillId="9" borderId="15" xfId="1" applyFont="1" applyFill="1" applyBorder="1" applyAlignment="1">
      <alignment horizontal="center" vertical="center" wrapText="1"/>
    </xf>
    <xf numFmtId="0" fontId="1" fillId="8" borderId="15" xfId="1" applyFont="1" applyFill="1" applyBorder="1" applyAlignment="1">
      <alignment horizontal="center" vertical="center" wrapText="1"/>
    </xf>
    <xf numFmtId="0" fontId="1" fillId="10" borderId="3" xfId="1" applyFont="1" applyFill="1" applyBorder="1" applyAlignment="1">
      <alignment horizontal="center" vertical="center" wrapText="1"/>
    </xf>
    <xf numFmtId="0" fontId="1" fillId="13" borderId="10" xfId="1" applyFont="1" applyFill="1" applyBorder="1" applyAlignment="1">
      <alignment horizontal="center" vertical="center" wrapText="1"/>
    </xf>
    <xf numFmtId="0" fontId="1" fillId="13" borderId="3" xfId="1" applyFont="1" applyFill="1" applyBorder="1" applyAlignment="1">
      <alignment horizontal="center" vertical="center" wrapText="1"/>
    </xf>
    <xf numFmtId="0" fontId="1" fillId="13" borderId="15" xfId="1" applyFont="1" applyFill="1" applyBorder="1" applyAlignment="1">
      <alignment horizontal="center" vertical="center" wrapText="1"/>
    </xf>
    <xf numFmtId="0" fontId="1" fillId="14" borderId="3" xfId="1" applyFont="1" applyFill="1" applyBorder="1" applyAlignment="1">
      <alignment horizontal="center" vertical="center" wrapText="1"/>
    </xf>
    <xf numFmtId="0" fontId="1" fillId="14" borderId="15" xfId="1" applyFont="1" applyFill="1" applyBorder="1" applyAlignment="1">
      <alignment horizontal="center" vertical="center" wrapText="1"/>
    </xf>
    <xf numFmtId="0" fontId="1" fillId="14" borderId="10" xfId="1" applyFont="1" applyFill="1" applyBorder="1" applyAlignment="1">
      <alignment horizontal="center" vertical="center" wrapText="1"/>
    </xf>
    <xf numFmtId="0" fontId="1" fillId="10" borderId="15" xfId="1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54" xfId="2" applyFont="1" applyBorder="1" applyAlignment="1">
      <alignment horizontal="center" vertical="center" wrapText="1"/>
    </xf>
    <xf numFmtId="0" fontId="1" fillId="0" borderId="52" xfId="2" applyFont="1" applyBorder="1" applyAlignment="1">
      <alignment horizontal="center" vertical="center" wrapText="1"/>
    </xf>
    <xf numFmtId="0" fontId="1" fillId="10" borderId="12" xfId="2" applyFont="1" applyFill="1" applyBorder="1" applyAlignment="1">
      <alignment horizontal="center" vertical="center" wrapText="1"/>
    </xf>
    <xf numFmtId="0" fontId="1" fillId="10" borderId="13" xfId="2" applyFont="1" applyFill="1" applyBorder="1" applyAlignment="1">
      <alignment horizontal="center" vertical="center" wrapText="1"/>
    </xf>
    <xf numFmtId="0" fontId="1" fillId="10" borderId="14" xfId="2" applyFont="1" applyFill="1" applyBorder="1" applyAlignment="1">
      <alignment horizontal="center" vertical="center" wrapText="1"/>
    </xf>
    <xf numFmtId="0" fontId="1" fillId="10" borderId="16" xfId="2" applyFont="1" applyFill="1" applyBorder="1" applyAlignment="1">
      <alignment horizontal="center" vertical="center" wrapText="1"/>
    </xf>
    <xf numFmtId="0" fontId="1" fillId="0" borderId="51" xfId="2" applyFont="1" applyBorder="1" applyAlignment="1">
      <alignment horizontal="center" vertical="center" wrapText="1"/>
    </xf>
    <xf numFmtId="0" fontId="1" fillId="16" borderId="3" xfId="3" applyFont="1" applyFill="1" applyBorder="1" applyAlignment="1">
      <alignment horizontal="center" vertical="center" wrapText="1"/>
    </xf>
    <xf numFmtId="0" fontId="1" fillId="16" borderId="15" xfId="3" applyFont="1" applyFill="1" applyBorder="1" applyAlignment="1">
      <alignment horizontal="center" vertical="center" wrapText="1"/>
    </xf>
    <xf numFmtId="4" fontId="1" fillId="2" borderId="20" xfId="1" applyNumberFormat="1" applyFont="1" applyFill="1" applyBorder="1" applyAlignment="1">
      <alignment horizontal="right" vertical="center"/>
    </xf>
    <xf numFmtId="0" fontId="1" fillId="13" borderId="10" xfId="2" applyFont="1" applyFill="1" applyBorder="1" applyAlignment="1">
      <alignment horizontal="center" vertical="center" wrapText="1"/>
    </xf>
    <xf numFmtId="0" fontId="1" fillId="13" borderId="3" xfId="2" applyFont="1" applyFill="1" applyBorder="1" applyAlignment="1">
      <alignment horizontal="center" vertical="center" wrapText="1"/>
    </xf>
    <xf numFmtId="0" fontId="1" fillId="13" borderId="15" xfId="2" applyFont="1" applyFill="1" applyBorder="1" applyAlignment="1">
      <alignment horizontal="center" vertical="center" wrapText="1"/>
    </xf>
    <xf numFmtId="4" fontId="1" fillId="0" borderId="10" xfId="1" applyNumberFormat="1" applyFont="1" applyFill="1" applyBorder="1" applyAlignment="1">
      <alignment horizontal="right" vertical="center"/>
    </xf>
    <xf numFmtId="0" fontId="1" fillId="10" borderId="10" xfId="3" applyFont="1" applyFill="1" applyBorder="1" applyAlignment="1">
      <alignment horizontal="center" vertical="center" wrapText="1"/>
    </xf>
    <xf numFmtId="0" fontId="1" fillId="10" borderId="10" xfId="1" applyFont="1" applyFill="1" applyBorder="1" applyAlignment="1">
      <alignment horizontal="center" vertical="center" wrapText="1"/>
    </xf>
    <xf numFmtId="0" fontId="1" fillId="16" borderId="20" xfId="1" applyFont="1" applyFill="1" applyBorder="1" applyAlignment="1">
      <alignment vertical="center" wrapText="1"/>
    </xf>
    <xf numFmtId="4" fontId="1" fillId="2" borderId="20" xfId="1" applyNumberFormat="1" applyFont="1" applyFill="1" applyBorder="1" applyAlignment="1">
      <alignment vertical="center"/>
    </xf>
    <xf numFmtId="4" fontId="1" fillId="2" borderId="3" xfId="1" applyNumberFormat="1" applyFont="1" applyFill="1" applyBorder="1" applyAlignment="1">
      <alignment vertical="center"/>
    </xf>
    <xf numFmtId="4" fontId="1" fillId="2" borderId="15" xfId="1" applyNumberFormat="1" applyFont="1" applyFill="1" applyBorder="1" applyAlignment="1">
      <alignment vertical="center"/>
    </xf>
    <xf numFmtId="0" fontId="1" fillId="8" borderId="20" xfId="3" applyFont="1" applyFill="1" applyBorder="1" applyAlignment="1">
      <alignment vertical="center" wrapText="1"/>
    </xf>
    <xf numFmtId="0" fontId="1" fillId="8" borderId="2" xfId="3" applyFont="1" applyFill="1" applyBorder="1" applyAlignment="1">
      <alignment vertical="center" wrapText="1"/>
    </xf>
    <xf numFmtId="0" fontId="1" fillId="8" borderId="30" xfId="3" applyFont="1" applyFill="1" applyBorder="1" applyAlignment="1">
      <alignment vertical="center" wrapText="1"/>
    </xf>
    <xf numFmtId="4" fontId="1" fillId="2" borderId="10" xfId="3" applyNumberFormat="1" applyFont="1" applyFill="1" applyBorder="1" applyAlignment="1">
      <alignment vertical="center"/>
    </xf>
    <xf numFmtId="4" fontId="1" fillId="2" borderId="10" xfId="3" applyNumberFormat="1" applyFont="1" applyFill="1" applyBorder="1" applyAlignment="1">
      <alignment vertical="center" wrapText="1"/>
    </xf>
    <xf numFmtId="4" fontId="1" fillId="2" borderId="10" xfId="2" applyNumberFormat="1" applyFont="1" applyFill="1" applyBorder="1" applyAlignment="1">
      <alignment vertical="center"/>
    </xf>
    <xf numFmtId="4" fontId="1" fillId="2" borderId="3" xfId="3" applyNumberFormat="1" applyFont="1" applyFill="1" applyBorder="1" applyAlignment="1">
      <alignment vertical="center"/>
    </xf>
    <xf numFmtId="4" fontId="1" fillId="2" borderId="3" xfId="3" applyNumberFormat="1" applyFont="1" applyFill="1" applyBorder="1" applyAlignment="1">
      <alignment vertical="center" wrapText="1"/>
    </xf>
    <xf numFmtId="4" fontId="1" fillId="2" borderId="3" xfId="2" applyNumberFormat="1" applyFont="1" applyFill="1" applyBorder="1" applyAlignment="1">
      <alignment vertical="center"/>
    </xf>
    <xf numFmtId="0" fontId="1" fillId="0" borderId="4" xfId="2" applyFont="1" applyFill="1" applyBorder="1" applyAlignment="1">
      <alignment horizontal="center" vertical="center" wrapText="1"/>
    </xf>
    <xf numFmtId="0" fontId="1" fillId="10" borderId="3" xfId="2" applyFont="1" applyFill="1" applyBorder="1" applyAlignment="1">
      <alignment horizontal="center" vertical="center" wrapText="1"/>
    </xf>
    <xf numFmtId="0" fontId="1" fillId="8" borderId="20" xfId="3" applyFont="1" applyFill="1" applyBorder="1" applyAlignment="1">
      <alignment horizontal="center" vertical="center" wrapText="1"/>
    </xf>
    <xf numFmtId="0" fontId="1" fillId="9" borderId="20" xfId="3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9" borderId="15" xfId="2" applyFont="1" applyFill="1" applyBorder="1" applyAlignment="1">
      <alignment horizontal="center" vertical="center" wrapText="1"/>
    </xf>
    <xf numFmtId="0" fontId="1" fillId="9" borderId="15" xfId="3" applyFont="1" applyFill="1" applyBorder="1" applyAlignment="1">
      <alignment horizontal="center" vertical="center" wrapText="1"/>
    </xf>
    <xf numFmtId="0" fontId="1" fillId="9" borderId="10" xfId="1" applyFont="1" applyFill="1" applyBorder="1" applyAlignment="1">
      <alignment horizontal="center" vertical="center" wrapText="1"/>
    </xf>
    <xf numFmtId="0" fontId="1" fillId="9" borderId="15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4" fontId="1" fillId="9" borderId="10" xfId="2" applyNumberFormat="1" applyFont="1" applyFill="1" applyBorder="1" applyAlignment="1">
      <alignment horizontal="right" vertical="center"/>
    </xf>
    <xf numFmtId="4" fontId="1" fillId="9" borderId="3" xfId="2" applyNumberFormat="1" applyFont="1" applyFill="1" applyBorder="1" applyAlignment="1">
      <alignment horizontal="right" vertical="center"/>
    </xf>
    <xf numFmtId="0" fontId="1" fillId="0" borderId="2" xfId="3" applyFont="1" applyFill="1" applyBorder="1" applyAlignment="1">
      <alignment vertical="center" wrapText="1"/>
    </xf>
    <xf numFmtId="0" fontId="1" fillId="0" borderId="30" xfId="3" applyFont="1" applyFill="1" applyBorder="1" applyAlignment="1">
      <alignment vertical="center" wrapText="1"/>
    </xf>
    <xf numFmtId="0" fontId="1" fillId="14" borderId="10" xfId="2" applyFont="1" applyFill="1" applyBorder="1" applyAlignment="1">
      <alignment horizontal="center" vertical="center" wrapText="1"/>
    </xf>
    <xf numFmtId="0" fontId="1" fillId="14" borderId="3" xfId="2" applyFont="1" applyFill="1" applyBorder="1" applyAlignment="1">
      <alignment horizontal="center" vertical="center" wrapText="1"/>
    </xf>
    <xf numFmtId="4" fontId="1" fillId="0" borderId="20" xfId="1" applyNumberFormat="1" applyFont="1" applyFill="1" applyBorder="1" applyAlignment="1">
      <alignment horizontal="right" vertical="center"/>
    </xf>
    <xf numFmtId="4" fontId="1" fillId="0" borderId="3" xfId="1" applyNumberFormat="1" applyFont="1" applyFill="1" applyBorder="1" applyAlignment="1">
      <alignment horizontal="right" vertical="center"/>
    </xf>
    <xf numFmtId="0" fontId="1" fillId="10" borderId="3" xfId="2" applyFont="1" applyFill="1" applyBorder="1" applyAlignment="1">
      <alignment horizontal="center" vertical="center" wrapText="1"/>
    </xf>
    <xf numFmtId="0" fontId="1" fillId="10" borderId="15" xfId="2" applyFont="1" applyFill="1" applyBorder="1" applyAlignment="1">
      <alignment horizontal="center" vertical="center" wrapText="1"/>
    </xf>
    <xf numFmtId="0" fontId="1" fillId="10" borderId="3" xfId="3" applyFont="1" applyFill="1" applyBorder="1" applyAlignment="1">
      <alignment horizontal="center" vertical="center" wrapText="1"/>
    </xf>
    <xf numFmtId="0" fontId="1" fillId="10" borderId="10" xfId="3" applyFont="1" applyFill="1" applyBorder="1" applyAlignment="1">
      <alignment horizontal="center" vertical="center" wrapText="1"/>
    </xf>
    <xf numFmtId="0" fontId="1" fillId="9" borderId="15" xfId="2" applyFont="1" applyFill="1" applyBorder="1" applyAlignment="1">
      <alignment horizontal="center" vertical="center" wrapText="1"/>
    </xf>
    <xf numFmtId="0" fontId="1" fillId="10" borderId="3" xfId="1" applyFont="1" applyFill="1" applyBorder="1" applyAlignment="1">
      <alignment horizontal="center" vertical="center" wrapText="1"/>
    </xf>
    <xf numFmtId="0" fontId="1" fillId="9" borderId="15" xfId="1" applyFont="1" applyFill="1" applyBorder="1" applyAlignment="1">
      <alignment horizontal="center" vertical="center" wrapText="1"/>
    </xf>
    <xf numFmtId="0" fontId="1" fillId="10" borderId="10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3" xfId="2" applyFont="1" applyFill="1" applyBorder="1"/>
    <xf numFmtId="0" fontId="1" fillId="9" borderId="5" xfId="2" applyFont="1" applyFill="1" applyBorder="1" applyAlignment="1">
      <alignment horizontal="center" vertical="center" wrapText="1"/>
    </xf>
    <xf numFmtId="0" fontId="1" fillId="9" borderId="5" xfId="3" applyFont="1" applyFill="1" applyBorder="1" applyAlignment="1">
      <alignment horizontal="center" vertical="center" wrapText="1"/>
    </xf>
    <xf numFmtId="0" fontId="1" fillId="10" borderId="3" xfId="1" applyFont="1" applyFill="1" applyBorder="1" applyAlignment="1">
      <alignment horizontal="center" vertical="center" wrapText="1"/>
    </xf>
    <xf numFmtId="0" fontId="1" fillId="10" borderId="10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8" borderId="20" xfId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44" xfId="2" applyFont="1" applyBorder="1"/>
    <xf numFmtId="0" fontId="1" fillId="0" borderId="45" xfId="2" applyFont="1" applyBorder="1"/>
    <xf numFmtId="0" fontId="1" fillId="0" borderId="26" xfId="2" applyFont="1" applyBorder="1" applyAlignment="1">
      <alignment vertical="center"/>
    </xf>
    <xf numFmtId="0" fontId="3" fillId="8" borderId="20" xfId="2" applyFont="1" applyFill="1" applyBorder="1" applyAlignment="1">
      <alignment vertical="center" wrapText="1"/>
    </xf>
    <xf numFmtId="0" fontId="1" fillId="8" borderId="20" xfId="2" applyFont="1" applyFill="1" applyBorder="1" applyAlignment="1">
      <alignment vertical="center" wrapText="1"/>
    </xf>
    <xf numFmtId="0" fontId="1" fillId="8" borderId="2" xfId="2" applyFont="1" applyFill="1" applyBorder="1" applyAlignment="1">
      <alignment vertical="center" wrapText="1"/>
    </xf>
    <xf numFmtId="0" fontId="1" fillId="8" borderId="4" xfId="2" applyFont="1" applyFill="1" applyBorder="1" applyAlignment="1">
      <alignment vertical="center" wrapText="1"/>
    </xf>
    <xf numFmtId="0" fontId="1" fillId="8" borderId="30" xfId="2" applyFont="1" applyFill="1" applyBorder="1" applyAlignment="1">
      <alignment vertical="center" wrapText="1"/>
    </xf>
    <xf numFmtId="0" fontId="1" fillId="10" borderId="20" xfId="1" applyFont="1" applyFill="1" applyBorder="1" applyAlignment="1">
      <alignment vertical="center" wrapText="1"/>
    </xf>
    <xf numFmtId="0" fontId="1" fillId="0" borderId="20" xfId="1" applyFont="1" applyBorder="1" applyAlignment="1">
      <alignment vertical="center" wrapText="1"/>
    </xf>
    <xf numFmtId="0" fontId="1" fillId="10" borderId="2" xfId="1" applyFont="1" applyFill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" fillId="10" borderId="4" xfId="1" applyFont="1" applyFill="1" applyBorder="1" applyAlignment="1">
      <alignment vertical="center" wrapText="1"/>
    </xf>
    <xf numFmtId="0" fontId="1" fillId="0" borderId="4" xfId="1" applyFont="1" applyFill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1" fillId="10" borderId="30" xfId="1" applyFont="1" applyFill="1" applyBorder="1" applyAlignment="1">
      <alignment vertical="center" wrapText="1"/>
    </xf>
    <xf numFmtId="0" fontId="1" fillId="0" borderId="30" xfId="1" applyFont="1" applyFill="1" applyBorder="1" applyAlignment="1">
      <alignment vertical="center" wrapText="1"/>
    </xf>
    <xf numFmtId="0" fontId="1" fillId="0" borderId="30" xfId="1" applyFont="1" applyBorder="1" applyAlignment="1">
      <alignment vertical="center" wrapText="1"/>
    </xf>
    <xf numFmtId="0" fontId="1" fillId="8" borderId="55" xfId="2" applyFont="1" applyFill="1" applyBorder="1" applyAlignment="1">
      <alignment vertical="center"/>
    </xf>
    <xf numFmtId="0" fontId="1" fillId="8" borderId="2" xfId="2" applyFont="1" applyFill="1" applyBorder="1" applyAlignment="1">
      <alignment vertical="center"/>
    </xf>
    <xf numFmtId="49" fontId="1" fillId="8" borderId="5" xfId="2" applyNumberFormat="1" applyFont="1" applyFill="1" applyBorder="1" applyAlignment="1">
      <alignment horizontal="center" vertical="center"/>
    </xf>
    <xf numFmtId="0" fontId="1" fillId="8" borderId="1" xfId="2" applyFont="1" applyFill="1" applyBorder="1" applyAlignment="1">
      <alignment vertical="center"/>
    </xf>
    <xf numFmtId="4" fontId="1" fillId="2" borderId="1" xfId="3" applyNumberFormat="1" applyFont="1" applyFill="1" applyBorder="1" applyAlignment="1">
      <alignment vertical="center" wrapText="1"/>
    </xf>
    <xf numFmtId="4" fontId="1" fillId="2" borderId="1" xfId="2" applyNumberFormat="1" applyFont="1" applyFill="1" applyBorder="1" applyAlignment="1">
      <alignment vertical="center" wrapText="1"/>
    </xf>
    <xf numFmtId="4" fontId="1" fillId="0" borderId="1" xfId="3" applyNumberFormat="1" applyFont="1" applyFill="1" applyBorder="1" applyAlignment="1">
      <alignment vertical="center" wrapText="1"/>
    </xf>
    <xf numFmtId="0" fontId="1" fillId="0" borderId="1" xfId="2" applyFont="1" applyBorder="1" applyAlignment="1">
      <alignment wrapText="1"/>
    </xf>
    <xf numFmtId="49" fontId="1" fillId="0" borderId="5" xfId="2" applyNumberFormat="1" applyFont="1" applyBorder="1" applyAlignment="1">
      <alignment horizontal="center" vertical="center" wrapText="1"/>
    </xf>
    <xf numFmtId="0" fontId="1" fillId="0" borderId="7" xfId="3" applyFont="1" applyFill="1" applyBorder="1" applyAlignment="1">
      <alignment vertical="center" wrapText="1"/>
    </xf>
    <xf numFmtId="4" fontId="1" fillId="2" borderId="4" xfId="1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9" borderId="1" xfId="2" applyFont="1" applyFill="1" applyBorder="1" applyAlignment="1">
      <alignment horizontal="center" vertical="center" wrapText="1"/>
    </xf>
    <xf numFmtId="0" fontId="1" fillId="9" borderId="55" xfId="2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4" fontId="1" fillId="2" borderId="20" xfId="1" applyNumberFormat="1" applyFont="1" applyFill="1" applyBorder="1" applyAlignment="1">
      <alignment vertical="center" wrapText="1"/>
    </xf>
    <xf numFmtId="0" fontId="1" fillId="0" borderId="30" xfId="1" applyFont="1" applyBorder="1" applyAlignment="1">
      <alignment vertical="center"/>
    </xf>
    <xf numFmtId="4" fontId="1" fillId="2" borderId="5" xfId="3" applyNumberFormat="1" applyFont="1" applyFill="1" applyBorder="1" applyAlignment="1">
      <alignment horizontal="right" vertical="center"/>
    </xf>
    <xf numFmtId="0" fontId="1" fillId="0" borderId="20" xfId="1" applyFont="1" applyBorder="1" applyAlignment="1">
      <alignment horizontal="center" vertical="center" wrapText="1"/>
    </xf>
    <xf numFmtId="0" fontId="1" fillId="9" borderId="20" xfId="1" applyFont="1" applyFill="1" applyBorder="1" applyAlignment="1">
      <alignment horizontal="center" vertical="center" wrapText="1"/>
    </xf>
    <xf numFmtId="1" fontId="1" fillId="0" borderId="5" xfId="3" applyNumberFormat="1" applyFont="1" applyFill="1" applyBorder="1" applyAlignment="1">
      <alignment horizontal="center" vertical="center" wrapText="1"/>
    </xf>
    <xf numFmtId="1" fontId="1" fillId="0" borderId="10" xfId="1" applyNumberFormat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 vertical="center" wrapText="1"/>
    </xf>
    <xf numFmtId="0" fontId="1" fillId="10" borderId="15" xfId="3" applyFont="1" applyFill="1" applyBorder="1" applyAlignment="1">
      <alignment horizontal="center" vertical="center" wrapText="1"/>
    </xf>
    <xf numFmtId="0" fontId="1" fillId="9" borderId="10" xfId="3" applyFont="1" applyFill="1" applyBorder="1" applyAlignment="1">
      <alignment horizontal="center" vertical="center" wrapText="1"/>
    </xf>
    <xf numFmtId="0" fontId="1" fillId="9" borderId="15" xfId="2" applyFont="1" applyFill="1" applyBorder="1" applyAlignment="1">
      <alignment horizontal="center" vertical="center" wrapText="1"/>
    </xf>
    <xf numFmtId="0" fontId="1" fillId="8" borderId="3" xfId="1" applyFont="1" applyFill="1" applyBorder="1" applyAlignment="1">
      <alignment horizontal="center" vertical="center" wrapText="1"/>
    </xf>
    <xf numFmtId="0" fontId="1" fillId="10" borderId="4" xfId="1" applyFont="1" applyFill="1" applyBorder="1" applyAlignment="1">
      <alignment horizontal="center" vertical="center" wrapText="1"/>
    </xf>
    <xf numFmtId="0" fontId="1" fillId="9" borderId="15" xfId="1" applyFont="1" applyFill="1" applyBorder="1" applyAlignment="1">
      <alignment horizontal="center" vertical="center" wrapText="1"/>
    </xf>
    <xf numFmtId="0" fontId="2" fillId="0" borderId="0" xfId="3" applyFont="1" applyFill="1" applyAlignment="1">
      <alignment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4" fillId="0" borderId="0" xfId="2" applyFont="1" applyFill="1" applyAlignment="1">
      <alignment wrapText="1"/>
    </xf>
    <xf numFmtId="0" fontId="3" fillId="0" borderId="39" xfId="2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1" fillId="2" borderId="4" xfId="2" applyNumberFormat="1" applyFont="1" applyFill="1" applyBorder="1" applyAlignment="1">
      <alignment horizontal="right" vertical="center"/>
    </xf>
    <xf numFmtId="4" fontId="1" fillId="0" borderId="4" xfId="2" applyNumberFormat="1" applyFont="1" applyFill="1" applyBorder="1" applyAlignment="1">
      <alignment horizontal="right" vertical="center"/>
    </xf>
    <xf numFmtId="4" fontId="1" fillId="2" borderId="20" xfId="2" applyNumberFormat="1" applyFont="1" applyFill="1" applyBorder="1" applyAlignment="1">
      <alignment horizontal="right" vertical="center"/>
    </xf>
    <xf numFmtId="0" fontId="1" fillId="1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right" vertical="center"/>
    </xf>
    <xf numFmtId="4" fontId="1" fillId="2" borderId="4" xfId="1" applyNumberFormat="1" applyFont="1" applyFill="1" applyBorder="1" applyAlignment="1">
      <alignment horizontal="right" vertical="center" wrapText="1"/>
    </xf>
    <xf numFmtId="4" fontId="24" fillId="2" borderId="3" xfId="4" applyNumberFormat="1" applyFill="1" applyBorder="1" applyAlignment="1">
      <alignment horizontal="right" vertical="center"/>
    </xf>
    <xf numFmtId="4" fontId="24" fillId="2" borderId="10" xfId="4" applyNumberFormat="1" applyFill="1" applyBorder="1" applyAlignment="1">
      <alignment horizontal="right" vertical="center"/>
    </xf>
    <xf numFmtId="4" fontId="24" fillId="2" borderId="10" xfId="4" applyNumberFormat="1" applyFill="1" applyBorder="1" applyAlignment="1">
      <alignment horizontal="right" vertical="center" wrapText="1"/>
    </xf>
    <xf numFmtId="4" fontId="24" fillId="2" borderId="18" xfId="4" applyNumberFormat="1" applyFill="1" applyBorder="1" applyAlignment="1">
      <alignment horizontal="right" vertical="center"/>
    </xf>
    <xf numFmtId="4" fontId="25" fillId="2" borderId="3" xfId="4" applyNumberFormat="1" applyFont="1" applyFill="1" applyBorder="1" applyAlignment="1">
      <alignment horizontal="right" vertical="center"/>
    </xf>
    <xf numFmtId="4" fontId="25" fillId="2" borderId="15" xfId="4" applyNumberFormat="1" applyFont="1" applyFill="1" applyBorder="1" applyAlignment="1">
      <alignment horizontal="right" vertical="center" wrapText="1"/>
    </xf>
    <xf numFmtId="4" fontId="25" fillId="2" borderId="15" xfId="4" applyNumberFormat="1" applyFont="1" applyFill="1" applyBorder="1" applyAlignment="1">
      <alignment horizontal="right" vertical="center"/>
    </xf>
    <xf numFmtId="4" fontId="25" fillId="2" borderId="10" xfId="4" applyNumberFormat="1" applyFont="1" applyFill="1" applyBorder="1" applyAlignment="1">
      <alignment horizontal="right" vertical="center"/>
    </xf>
    <xf numFmtId="4" fontId="25" fillId="2" borderId="10" xfId="4" applyNumberFormat="1" applyFont="1" applyFill="1" applyBorder="1" applyAlignment="1">
      <alignment horizontal="right" vertical="center" wrapText="1"/>
    </xf>
    <xf numFmtId="4" fontId="25" fillId="2" borderId="10" xfId="4" quotePrefix="1" applyNumberFormat="1" applyFont="1" applyFill="1" applyBorder="1" applyAlignment="1">
      <alignment horizontal="right" vertical="center" wrapText="1"/>
    </xf>
    <xf numFmtId="4" fontId="25" fillId="2" borderId="3" xfId="4" applyNumberFormat="1" applyFont="1" applyFill="1" applyBorder="1" applyAlignment="1">
      <alignment horizontal="right" vertical="center" wrapText="1"/>
    </xf>
    <xf numFmtId="4" fontId="25" fillId="2" borderId="18" xfId="4" applyNumberFormat="1" applyFont="1" applyFill="1" applyBorder="1" applyAlignment="1">
      <alignment horizontal="right" vertical="center"/>
    </xf>
    <xf numFmtId="4" fontId="25" fillId="2" borderId="20" xfId="4" applyNumberFormat="1" applyFont="1" applyFill="1" applyBorder="1" applyAlignment="1">
      <alignment horizontal="right" vertical="center"/>
    </xf>
    <xf numFmtId="4" fontId="25" fillId="2" borderId="53" xfId="4" applyNumberFormat="1" applyFont="1" applyFill="1" applyBorder="1" applyAlignment="1">
      <alignment horizontal="right" vertical="center"/>
    </xf>
    <xf numFmtId="4" fontId="25" fillId="2" borderId="4" xfId="4" applyNumberFormat="1" applyFont="1" applyFill="1" applyBorder="1" applyAlignment="1">
      <alignment horizontal="right" vertical="center"/>
    </xf>
    <xf numFmtId="4" fontId="1" fillId="2" borderId="53" xfId="2" applyNumberFormat="1" applyFont="1" applyFill="1" applyBorder="1" applyAlignment="1">
      <alignment horizontal="right" vertical="center" wrapText="1"/>
    </xf>
    <xf numFmtId="4" fontId="1" fillId="2" borderId="20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Fill="1" applyBorder="1" applyAlignment="1">
      <alignment horizontal="right" vertical="center"/>
    </xf>
    <xf numFmtId="4" fontId="4" fillId="0" borderId="3" xfId="2" applyNumberFormat="1" applyFont="1" applyFill="1" applyBorder="1" applyAlignment="1">
      <alignment horizontal="right" vertical="center"/>
    </xf>
    <xf numFmtId="4" fontId="4" fillId="0" borderId="10" xfId="2" applyNumberFormat="1" applyFont="1" applyFill="1" applyBorder="1" applyAlignment="1">
      <alignment horizontal="right" vertical="center" wrapText="1"/>
    </xf>
    <xf numFmtId="4" fontId="4" fillId="0" borderId="3" xfId="2" applyNumberFormat="1" applyFont="1" applyFill="1" applyBorder="1" applyAlignment="1">
      <alignment horizontal="right" vertical="center" wrapText="1"/>
    </xf>
    <xf numFmtId="4" fontId="4" fillId="0" borderId="15" xfId="2" applyNumberFormat="1" applyFont="1" applyFill="1" applyBorder="1" applyAlignment="1">
      <alignment horizontal="right" vertical="center" wrapText="1"/>
    </xf>
    <xf numFmtId="4" fontId="1" fillId="0" borderId="20" xfId="2" applyNumberFormat="1" applyFont="1" applyFill="1" applyBorder="1" applyAlignment="1">
      <alignment horizontal="right" vertical="center" wrapText="1"/>
    </xf>
    <xf numFmtId="164" fontId="1" fillId="0" borderId="20" xfId="2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0" borderId="0" xfId="3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/>
    </xf>
    <xf numFmtId="4" fontId="1" fillId="2" borderId="44" xfId="3" applyNumberFormat="1" applyFont="1" applyFill="1" applyBorder="1" applyAlignment="1">
      <alignment horizontal="right" vertical="center"/>
    </xf>
    <xf numFmtId="4" fontId="1" fillId="2" borderId="45" xfId="3" applyNumberFormat="1" applyFont="1" applyFill="1" applyBorder="1" applyAlignment="1">
      <alignment horizontal="right" vertical="center"/>
    </xf>
    <xf numFmtId="4" fontId="1" fillId="0" borderId="15" xfId="3" quotePrefix="1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 vertical="center" wrapText="1"/>
    </xf>
    <xf numFmtId="164" fontId="1" fillId="0" borderId="51" xfId="3" applyNumberFormat="1" applyFont="1" applyFill="1" applyBorder="1" applyAlignment="1">
      <alignment horizontal="right" vertical="center"/>
    </xf>
    <xf numFmtId="164" fontId="1" fillId="0" borderId="54" xfId="3" applyNumberFormat="1" applyFont="1" applyFill="1" applyBorder="1" applyAlignment="1">
      <alignment horizontal="right" vertical="center"/>
    </xf>
    <xf numFmtId="164" fontId="1" fillId="0" borderId="53" xfId="3" applyNumberFormat="1" applyFont="1" applyFill="1" applyBorder="1" applyAlignment="1">
      <alignment horizontal="right" vertical="center" wrapText="1"/>
    </xf>
    <xf numFmtId="4" fontId="6" fillId="19" borderId="48" xfId="2" applyNumberFormat="1" applyFont="1" applyFill="1" applyBorder="1" applyAlignment="1">
      <alignment horizontal="center" vertical="center"/>
    </xf>
    <xf numFmtId="4" fontId="6" fillId="19" borderId="43" xfId="2" applyNumberFormat="1" applyFont="1" applyFill="1" applyBorder="1" applyAlignment="1">
      <alignment horizontal="center" vertical="center"/>
    </xf>
    <xf numFmtId="4" fontId="6" fillId="19" borderId="44" xfId="2" applyNumberFormat="1" applyFont="1" applyFill="1" applyBorder="1" applyAlignment="1">
      <alignment horizontal="center" vertical="center"/>
    </xf>
    <xf numFmtId="4" fontId="6" fillId="19" borderId="27" xfId="2" applyNumberFormat="1" applyFont="1" applyFill="1" applyBorder="1" applyAlignment="1">
      <alignment horizontal="center" vertical="center"/>
    </xf>
    <xf numFmtId="4" fontId="6" fillId="19" borderId="45" xfId="2" applyNumberFormat="1" applyFont="1" applyFill="1" applyBorder="1" applyAlignment="1">
      <alignment horizontal="center" vertical="center"/>
    </xf>
    <xf numFmtId="4" fontId="6" fillId="19" borderId="39" xfId="2" applyNumberFormat="1" applyFont="1" applyFill="1" applyBorder="1" applyAlignment="1">
      <alignment horizontal="center" vertical="center"/>
    </xf>
    <xf numFmtId="4" fontId="1" fillId="0" borderId="5" xfId="3" applyNumberFormat="1" applyFont="1" applyFill="1" applyBorder="1" applyAlignment="1">
      <alignment horizontal="right" vertical="center" wrapText="1"/>
    </xf>
    <xf numFmtId="4" fontId="1" fillId="0" borderId="4" xfId="3" applyNumberFormat="1" applyFont="1" applyFill="1" applyBorder="1" applyAlignment="1">
      <alignment horizontal="right" vertical="center" wrapText="1"/>
    </xf>
    <xf numFmtId="4" fontId="1" fillId="0" borderId="2" xfId="3" applyNumberFormat="1" applyFont="1" applyFill="1" applyBorder="1" applyAlignment="1">
      <alignment horizontal="right" vertical="center" wrapText="1"/>
    </xf>
    <xf numFmtId="4" fontId="1" fillId="0" borderId="49" xfId="3" applyNumberFormat="1" applyFont="1" applyFill="1" applyBorder="1" applyAlignment="1">
      <alignment horizontal="right" vertical="center"/>
    </xf>
    <xf numFmtId="4" fontId="1" fillId="0" borderId="10" xfId="3" applyNumberFormat="1" applyFont="1" applyFill="1" applyBorder="1" applyAlignment="1">
      <alignment vertical="center"/>
    </xf>
    <xf numFmtId="4" fontId="1" fillId="0" borderId="3" xfId="3" applyNumberFormat="1" applyFont="1" applyFill="1" applyBorder="1" applyAlignment="1">
      <alignment vertical="center"/>
    </xf>
    <xf numFmtId="164" fontId="1" fillId="0" borderId="20" xfId="3" applyNumberFormat="1" applyFont="1" applyFill="1" applyBorder="1" applyAlignment="1">
      <alignment horizontal="right" vertical="center"/>
    </xf>
    <xf numFmtId="164" fontId="1" fillId="0" borderId="5" xfId="3" applyNumberFormat="1" applyFont="1" applyFill="1" applyBorder="1" applyAlignment="1">
      <alignment horizontal="right" vertical="center"/>
    </xf>
    <xf numFmtId="164" fontId="1" fillId="0" borderId="4" xfId="3" applyNumberFormat="1" applyFont="1" applyFill="1" applyBorder="1" applyAlignment="1">
      <alignment horizontal="right" vertical="center"/>
    </xf>
    <xf numFmtId="164" fontId="1" fillId="0" borderId="1" xfId="3" applyNumberFormat="1" applyFont="1" applyFill="1" applyBorder="1" applyAlignment="1">
      <alignment vertical="center" wrapText="1"/>
    </xf>
    <xf numFmtId="0" fontId="1" fillId="0" borderId="10" xfId="3" applyNumberFormat="1" applyFont="1" applyFill="1" applyBorder="1" applyAlignment="1">
      <alignment horizontal="right" vertical="center"/>
    </xf>
    <xf numFmtId="164" fontId="1" fillId="0" borderId="10" xfId="3" applyNumberFormat="1" applyFont="1" applyFill="1" applyBorder="1" applyAlignment="1">
      <alignment vertical="center" wrapText="1"/>
    </xf>
    <xf numFmtId="164" fontId="1" fillId="0" borderId="3" xfId="3" applyNumberFormat="1" applyFont="1" applyFill="1" applyBorder="1" applyAlignment="1">
      <alignment vertical="center" wrapText="1"/>
    </xf>
    <xf numFmtId="4" fontId="25" fillId="2" borderId="20" xfId="4" applyNumberFormat="1" applyFont="1" applyFill="1" applyBorder="1" applyAlignment="1">
      <alignment horizontal="right" vertical="center" wrapText="1"/>
    </xf>
    <xf numFmtId="4" fontId="25" fillId="2" borderId="2" xfId="4" applyNumberFormat="1" applyFont="1" applyFill="1" applyBorder="1" applyAlignment="1">
      <alignment horizontal="right" vertical="center"/>
    </xf>
    <xf numFmtId="2" fontId="25" fillId="2" borderId="3" xfId="4" applyNumberFormat="1" applyFont="1" applyFill="1" applyBorder="1" applyAlignment="1">
      <alignment horizontal="right" vertical="center"/>
    </xf>
    <xf numFmtId="4" fontId="1" fillId="0" borderId="30" xfId="2" applyNumberFormat="1" applyFont="1" applyFill="1" applyBorder="1" applyAlignment="1">
      <alignment horizontal="right" vertical="center" wrapText="1"/>
    </xf>
    <xf numFmtId="4" fontId="1" fillId="0" borderId="5" xfId="2" applyNumberFormat="1" applyFont="1" applyFill="1" applyBorder="1" applyAlignment="1">
      <alignment horizontal="right" vertical="center" wrapText="1"/>
    </xf>
    <xf numFmtId="4" fontId="1" fillId="0" borderId="1" xfId="2" applyNumberFormat="1" applyFont="1" applyFill="1" applyBorder="1" applyAlignment="1">
      <alignment vertical="center" wrapText="1"/>
    </xf>
    <xf numFmtId="4" fontId="1" fillId="0" borderId="10" xfId="2" applyNumberFormat="1" applyFont="1" applyFill="1" applyBorder="1" applyAlignment="1">
      <alignment vertical="center" wrapText="1"/>
    </xf>
    <xf numFmtId="4" fontId="1" fillId="0" borderId="10" xfId="2" applyNumberFormat="1" applyFont="1" applyFill="1" applyBorder="1" applyAlignment="1">
      <alignment vertical="center"/>
    </xf>
    <xf numFmtId="4" fontId="1" fillId="0" borderId="3" xfId="2" applyNumberFormat="1" applyFont="1" applyFill="1" applyBorder="1" applyAlignment="1">
      <alignment vertical="center" wrapText="1"/>
    </xf>
    <xf numFmtId="4" fontId="1" fillId="0" borderId="3" xfId="2" applyNumberFormat="1" applyFont="1" applyFill="1" applyBorder="1" applyAlignment="1">
      <alignment vertical="center"/>
    </xf>
    <xf numFmtId="4" fontId="6" fillId="3" borderId="0" xfId="2" applyNumberFormat="1" applyFont="1" applyFill="1" applyBorder="1" applyAlignment="1">
      <alignment horizontal="center" vertical="center"/>
    </xf>
    <xf numFmtId="4" fontId="6" fillId="3" borderId="62" xfId="2" applyNumberFormat="1" applyFont="1" applyFill="1" applyBorder="1" applyAlignment="1">
      <alignment horizontal="center" vertical="center"/>
    </xf>
    <xf numFmtId="4" fontId="25" fillId="2" borderId="2" xfId="4" applyNumberFormat="1" applyFont="1" applyFill="1" applyBorder="1" applyAlignment="1">
      <alignment horizontal="right" vertical="center" wrapText="1"/>
    </xf>
    <xf numFmtId="4" fontId="13" fillId="0" borderId="10" xfId="2" applyNumberFormat="1" applyFont="1" applyFill="1" applyBorder="1" applyAlignment="1">
      <alignment horizontal="right" vertical="center"/>
    </xf>
    <xf numFmtId="4" fontId="13" fillId="0" borderId="15" xfId="2" applyNumberFormat="1" applyFont="1" applyFill="1" applyBorder="1" applyAlignment="1">
      <alignment horizontal="right" vertical="center"/>
    </xf>
    <xf numFmtId="0" fontId="0" fillId="0" borderId="0" xfId="0" applyBorder="1"/>
    <xf numFmtId="4" fontId="4" fillId="0" borderId="0" xfId="1" applyNumberFormat="1" applyFont="1" applyFill="1" applyBorder="1" applyAlignment="1">
      <alignment horizontal="center" vertical="center"/>
    </xf>
    <xf numFmtId="4" fontId="1" fillId="0" borderId="18" xfId="1" applyNumberFormat="1" applyFont="1" applyFill="1" applyBorder="1" applyAlignment="1">
      <alignment horizontal="right" vertical="center"/>
    </xf>
    <xf numFmtId="4" fontId="2" fillId="20" borderId="2" xfId="3" applyNumberFormat="1" applyFont="1" applyFill="1" applyBorder="1" applyAlignment="1">
      <alignment horizontal="right" vertical="center"/>
    </xf>
    <xf numFmtId="164" fontId="2" fillId="0" borderId="2" xfId="3" applyNumberFormat="1" applyFont="1" applyFill="1" applyBorder="1" applyAlignment="1">
      <alignment horizontal="right" vertical="center"/>
    </xf>
    <xf numFmtId="4" fontId="2" fillId="0" borderId="2" xfId="3" applyNumberFormat="1" applyFont="1" applyFill="1" applyBorder="1" applyAlignment="1">
      <alignment horizontal="right" vertical="center"/>
    </xf>
    <xf numFmtId="164" fontId="1" fillId="2" borderId="10" xfId="1" applyNumberFormat="1" applyFont="1" applyFill="1" applyBorder="1" applyAlignment="1">
      <alignment horizontal="righ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4" fontId="1" fillId="2" borderId="49" xfId="1" applyNumberFormat="1" applyFont="1" applyFill="1" applyBorder="1" applyAlignment="1">
      <alignment horizontal="right" vertical="center"/>
    </xf>
    <xf numFmtId="4" fontId="4" fillId="2" borderId="10" xfId="1" applyNumberFormat="1" applyFont="1" applyFill="1" applyBorder="1" applyAlignment="1">
      <alignment horizontal="right" vertical="center"/>
    </xf>
    <xf numFmtId="4" fontId="4" fillId="2" borderId="3" xfId="1" applyNumberFormat="1" applyFont="1" applyFill="1" applyBorder="1" applyAlignment="1">
      <alignment horizontal="right" vertical="center"/>
    </xf>
    <xf numFmtId="0" fontId="1" fillId="2" borderId="15" xfId="1" applyFont="1" applyFill="1" applyBorder="1" applyAlignment="1">
      <alignment horizontal="right" vertical="center"/>
    </xf>
    <xf numFmtId="164" fontId="1" fillId="2" borderId="10" xfId="3" applyNumberFormat="1" applyFont="1" applyFill="1" applyBorder="1" applyAlignment="1">
      <alignment horizontal="right" vertical="center"/>
    </xf>
    <xf numFmtId="164" fontId="1" fillId="2" borderId="3" xfId="3" applyNumberFormat="1" applyFont="1" applyFill="1" applyBorder="1" applyAlignment="1">
      <alignment horizontal="right" vertical="center"/>
    </xf>
    <xf numFmtId="164" fontId="1" fillId="2" borderId="3" xfId="3" applyNumberFormat="1" applyFont="1" applyFill="1" applyBorder="1" applyAlignment="1">
      <alignment horizontal="right" vertical="center" wrapText="1"/>
    </xf>
    <xf numFmtId="164" fontId="1" fillId="2" borderId="15" xfId="3" applyNumberFormat="1" applyFont="1" applyFill="1" applyBorder="1" applyAlignment="1">
      <alignment horizontal="right" vertical="center" wrapText="1"/>
    </xf>
    <xf numFmtId="4" fontId="25" fillId="2" borderId="50" xfId="4" applyNumberFormat="1" applyFont="1" applyFill="1" applyBorder="1" applyAlignment="1">
      <alignment horizontal="right" vertical="center"/>
    </xf>
    <xf numFmtId="4" fontId="25" fillId="2" borderId="5" xfId="4" applyNumberFormat="1" applyFont="1" applyFill="1" applyBorder="1" applyAlignment="1">
      <alignment horizontal="right" vertical="center"/>
    </xf>
    <xf numFmtId="4" fontId="25" fillId="2" borderId="3" xfId="4" quotePrefix="1" applyNumberFormat="1" applyFont="1" applyFill="1" applyBorder="1" applyAlignment="1">
      <alignment horizontal="right" vertical="center" wrapText="1"/>
    </xf>
    <xf numFmtId="4" fontId="25" fillId="2" borderId="15" xfId="4" quotePrefix="1" applyNumberFormat="1" applyFont="1" applyFill="1" applyBorder="1" applyAlignment="1">
      <alignment horizontal="right" vertical="center" wrapText="1"/>
    </xf>
    <xf numFmtId="4" fontId="1" fillId="0" borderId="10" xfId="1" applyNumberFormat="1" applyFont="1" applyFill="1" applyBorder="1" applyAlignment="1">
      <alignment horizontal="right" vertical="center" wrapText="1"/>
    </xf>
    <xf numFmtId="4" fontId="1" fillId="0" borderId="3" xfId="1" applyNumberFormat="1" applyFont="1" applyFill="1" applyBorder="1" applyAlignment="1">
      <alignment horizontal="right" vertical="center" wrapText="1"/>
    </xf>
    <xf numFmtId="4" fontId="1" fillId="0" borderId="15" xfId="1" applyNumberFormat="1" applyFont="1" applyFill="1" applyBorder="1" applyAlignment="1">
      <alignment horizontal="right" vertical="center" wrapText="1"/>
    </xf>
    <xf numFmtId="4" fontId="1" fillId="0" borderId="15" xfId="1" applyNumberFormat="1" applyFont="1" applyFill="1" applyBorder="1" applyAlignment="1">
      <alignment horizontal="right" vertical="center"/>
    </xf>
    <xf numFmtId="4" fontId="1" fillId="0" borderId="20" xfId="1" applyNumberFormat="1" applyFont="1" applyFill="1" applyBorder="1" applyAlignment="1">
      <alignment horizontal="right" vertical="center" wrapText="1"/>
    </xf>
    <xf numFmtId="4" fontId="1" fillId="0" borderId="2" xfId="1" applyNumberFormat="1" applyFont="1" applyFill="1" applyBorder="1" applyAlignment="1">
      <alignment horizontal="right" vertical="center"/>
    </xf>
    <xf numFmtId="4" fontId="1" fillId="0" borderId="4" xfId="1" applyNumberFormat="1" applyFont="1" applyFill="1" applyBorder="1" applyAlignment="1">
      <alignment horizontal="right" vertical="center"/>
    </xf>
    <xf numFmtId="4" fontId="1" fillId="0" borderId="20" xfId="1" applyNumberFormat="1" applyFont="1" applyFill="1" applyBorder="1" applyAlignment="1">
      <alignment vertical="center" wrapText="1"/>
    </xf>
    <xf numFmtId="4" fontId="1" fillId="0" borderId="5" xfId="1" applyNumberFormat="1" applyFont="1" applyFill="1" applyBorder="1" applyAlignment="1">
      <alignment horizontal="right" vertical="center"/>
    </xf>
    <xf numFmtId="4" fontId="1" fillId="0" borderId="50" xfId="1" applyNumberFormat="1" applyFont="1" applyFill="1" applyBorder="1" applyAlignment="1">
      <alignment horizontal="right" vertical="center"/>
    </xf>
    <xf numFmtId="4" fontId="6" fillId="19" borderId="1" xfId="1" applyNumberFormat="1" applyFont="1" applyFill="1" applyBorder="1" applyAlignment="1">
      <alignment horizontal="center" vertical="center"/>
    </xf>
    <xf numFmtId="4" fontId="6" fillId="19" borderId="2" xfId="1" applyNumberFormat="1" applyFont="1" applyFill="1" applyBorder="1" applyAlignment="1">
      <alignment horizontal="center" vertical="center"/>
    </xf>
    <xf numFmtId="4" fontId="6" fillId="19" borderId="3" xfId="1" applyNumberFormat="1" applyFont="1" applyFill="1" applyBorder="1" applyAlignment="1">
      <alignment horizontal="center" vertical="center"/>
    </xf>
    <xf numFmtId="168" fontId="6" fillId="0" borderId="0" xfId="1" applyNumberFormat="1" applyFont="1" applyFill="1" applyBorder="1" applyAlignment="1">
      <alignment horizontal="center" vertical="center"/>
    </xf>
    <xf numFmtId="0" fontId="1" fillId="2" borderId="10" xfId="1" applyNumberFormat="1" applyFont="1" applyFill="1" applyBorder="1" applyAlignment="1">
      <alignment horizontal="right" vertical="center" wrapText="1"/>
    </xf>
    <xf numFmtId="0" fontId="1" fillId="2" borderId="5" xfId="1" applyNumberFormat="1" applyFont="1" applyFill="1" applyBorder="1" applyAlignment="1">
      <alignment horizontal="right" vertical="center" wrapText="1"/>
    </xf>
    <xf numFmtId="4" fontId="1" fillId="2" borderId="3" xfId="1" applyNumberFormat="1" applyFont="1" applyFill="1" applyBorder="1" applyAlignment="1">
      <alignment vertical="center" wrapText="1"/>
    </xf>
    <xf numFmtId="4" fontId="1" fillId="2" borderId="15" xfId="1" applyNumberFormat="1" applyFont="1" applyFill="1" applyBorder="1" applyAlignment="1">
      <alignment vertical="center" wrapText="1"/>
    </xf>
    <xf numFmtId="4" fontId="1" fillId="0" borderId="30" xfId="1" applyNumberFormat="1" applyFont="1" applyFill="1" applyBorder="1" applyAlignment="1">
      <alignment horizontal="right" vertical="center"/>
    </xf>
    <xf numFmtId="4" fontId="1" fillId="0" borderId="4" xfId="1" applyNumberFormat="1" applyFont="1" applyFill="1" applyBorder="1" applyAlignment="1">
      <alignment vertical="center" wrapText="1"/>
    </xf>
    <xf numFmtId="4" fontId="1" fillId="0" borderId="18" xfId="1" applyNumberFormat="1" applyFont="1" applyFill="1" applyBorder="1" applyAlignment="1">
      <alignment horizontal="right" vertical="center" wrapText="1"/>
    </xf>
    <xf numFmtId="4" fontId="1" fillId="0" borderId="20" xfId="1" applyNumberFormat="1" applyFont="1" applyFill="1" applyBorder="1" applyAlignment="1">
      <alignment vertical="center"/>
    </xf>
    <xf numFmtId="4" fontId="1" fillId="0" borderId="3" xfId="1" applyNumberFormat="1" applyFont="1" applyFill="1" applyBorder="1" applyAlignment="1">
      <alignment vertical="center"/>
    </xf>
    <xf numFmtId="4" fontId="1" fillId="0" borderId="15" xfId="1" applyNumberFormat="1" applyFont="1" applyFill="1" applyBorder="1" applyAlignment="1">
      <alignment vertical="center"/>
    </xf>
    <xf numFmtId="164" fontId="1" fillId="2" borderId="18" xfId="2" applyNumberFormat="1" applyFont="1" applyFill="1" applyBorder="1" applyAlignment="1">
      <alignment horizontal="right" vertical="center"/>
    </xf>
    <xf numFmtId="164" fontId="1" fillId="2" borderId="15" xfId="3" applyNumberFormat="1" applyFont="1" applyFill="1" applyBorder="1" applyAlignment="1">
      <alignment horizontal="right" vertical="center"/>
    </xf>
    <xf numFmtId="164" fontId="1" fillId="2" borderId="18" xfId="3" applyNumberFormat="1" applyFont="1" applyFill="1" applyBorder="1" applyAlignment="1">
      <alignment horizontal="right" vertical="center"/>
    </xf>
    <xf numFmtId="4" fontId="1" fillId="2" borderId="18" xfId="3" applyNumberFormat="1" applyFont="1" applyFill="1" applyBorder="1" applyAlignment="1">
      <alignment horizontal="right" vertical="center" wrapText="1"/>
    </xf>
    <xf numFmtId="164" fontId="1" fillId="2" borderId="18" xfId="2" applyNumberFormat="1" applyFont="1" applyFill="1" applyBorder="1" applyAlignment="1">
      <alignment horizontal="right" vertical="center" wrapText="1"/>
    </xf>
    <xf numFmtId="4" fontId="1" fillId="0" borderId="4" xfId="1" applyNumberFormat="1" applyFont="1" applyFill="1" applyBorder="1" applyAlignment="1">
      <alignment horizontal="right" vertical="center" wrapText="1"/>
    </xf>
    <xf numFmtId="4" fontId="1" fillId="0" borderId="20" xfId="1" applyNumberFormat="1" applyFont="1" applyFill="1" applyBorder="1" applyAlignment="1">
      <alignment horizontal="center" vertical="center"/>
    </xf>
    <xf numFmtId="4" fontId="1" fillId="0" borderId="3" xfId="1" applyNumberFormat="1" applyFont="1" applyFill="1" applyBorder="1" applyAlignment="1">
      <alignment horizontal="center" vertical="center"/>
    </xf>
    <xf numFmtId="4" fontId="1" fillId="0" borderId="15" xfId="1" applyNumberFormat="1" applyFont="1" applyFill="1" applyBorder="1" applyAlignment="1">
      <alignment horizontal="center" vertical="center"/>
    </xf>
    <xf numFmtId="4" fontId="1" fillId="0" borderId="10" xfId="1" applyNumberFormat="1" applyFont="1" applyFill="1" applyBorder="1" applyAlignment="1">
      <alignment horizontal="center" vertical="center"/>
    </xf>
    <xf numFmtId="4" fontId="1" fillId="0" borderId="18" xfId="1" applyNumberFormat="1" applyFont="1" applyFill="1" applyBorder="1" applyAlignment="1">
      <alignment horizontal="center" vertical="center"/>
    </xf>
    <xf numFmtId="4" fontId="1" fillId="0" borderId="5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" fillId="10" borderId="3" xfId="3" applyFont="1" applyFill="1" applyBorder="1" applyAlignment="1">
      <alignment horizontal="center" vertical="center" wrapText="1"/>
    </xf>
    <xf numFmtId="0" fontId="1" fillId="10" borderId="3" xfId="1" applyFont="1" applyFill="1" applyBorder="1" applyAlignment="1">
      <alignment horizontal="center" vertical="center" wrapText="1"/>
    </xf>
    <xf numFmtId="0" fontId="1" fillId="10" borderId="15" xfId="1" applyFont="1" applyFill="1" applyBorder="1" applyAlignment="1">
      <alignment horizontal="center" vertical="center" wrapText="1"/>
    </xf>
    <xf numFmtId="0" fontId="1" fillId="10" borderId="10" xfId="1" applyFont="1" applyFill="1" applyBorder="1" applyAlignment="1">
      <alignment horizontal="center" vertical="center" wrapText="1"/>
    </xf>
    <xf numFmtId="0" fontId="3" fillId="8" borderId="20" xfId="1" applyFont="1" applyFill="1" applyBorder="1" applyAlignment="1">
      <alignment horizontal="center" vertical="center" wrapText="1"/>
    </xf>
    <xf numFmtId="0" fontId="1" fillId="6" borderId="20" xfId="1" applyFont="1" applyFill="1" applyBorder="1" applyAlignment="1">
      <alignment horizontal="center" vertical="center" wrapText="1"/>
    </xf>
    <xf numFmtId="0" fontId="1" fillId="9" borderId="20" xfId="1" applyFont="1" applyFill="1" applyBorder="1" applyAlignment="1">
      <alignment horizontal="center" vertical="center" wrapText="1"/>
    </xf>
    <xf numFmtId="4" fontId="1" fillId="0" borderId="52" xfId="1" applyNumberFormat="1" applyFont="1" applyFill="1" applyBorder="1" applyAlignment="1">
      <alignment horizontal="right" vertical="center"/>
    </xf>
    <xf numFmtId="4" fontId="1" fillId="2" borderId="9" xfId="1" applyNumberFormat="1" applyFont="1" applyFill="1" applyBorder="1" applyAlignment="1">
      <alignment horizontal="right" vertical="center"/>
    </xf>
    <xf numFmtId="4" fontId="1" fillId="2" borderId="11" xfId="1" applyNumberFormat="1" applyFont="1" applyFill="1" applyBorder="1" applyAlignment="1">
      <alignment horizontal="right" vertical="center"/>
    </xf>
    <xf numFmtId="4" fontId="1" fillId="2" borderId="14" xfId="1" applyNumberFormat="1" applyFont="1" applyFill="1" applyBorder="1" applyAlignment="1">
      <alignment horizontal="right" vertical="center"/>
    </xf>
    <xf numFmtId="4" fontId="1" fillId="2" borderId="16" xfId="1" applyNumberFormat="1" applyFont="1" applyFill="1" applyBorder="1" applyAlignment="1">
      <alignment horizontal="right" vertical="center"/>
    </xf>
    <xf numFmtId="164" fontId="1" fillId="2" borderId="44" xfId="1" applyNumberFormat="1" applyFont="1" applyFill="1" applyBorder="1" applyAlignment="1">
      <alignment horizontal="right" vertical="center"/>
    </xf>
    <xf numFmtId="164" fontId="1" fillId="2" borderId="45" xfId="1" applyNumberFormat="1" applyFont="1" applyFill="1" applyBorder="1" applyAlignment="1">
      <alignment horizontal="right" vertical="center"/>
    </xf>
    <xf numFmtId="164" fontId="1" fillId="2" borderId="48" xfId="1" applyNumberFormat="1" applyFont="1" applyFill="1" applyBorder="1" applyAlignment="1">
      <alignment horizontal="right" vertical="center"/>
    </xf>
    <xf numFmtId="4" fontId="1" fillId="0" borderId="51" xfId="1" applyNumberFormat="1" applyFont="1" applyFill="1" applyBorder="1" applyAlignment="1">
      <alignment horizontal="right" vertical="center" wrapText="1"/>
    </xf>
    <xf numFmtId="4" fontId="1" fillId="0" borderId="54" xfId="1" applyNumberFormat="1" applyFont="1" applyFill="1" applyBorder="1" applyAlignment="1">
      <alignment horizontal="right" vertical="center" wrapText="1"/>
    </xf>
    <xf numFmtId="4" fontId="1" fillId="2" borderId="12" xfId="1" applyNumberFormat="1" applyFont="1" applyFill="1" applyBorder="1" applyAlignment="1">
      <alignment horizontal="right" vertical="center"/>
    </xf>
    <xf numFmtId="4" fontId="1" fillId="2" borderId="13" xfId="1" applyNumberFormat="1" applyFont="1" applyFill="1" applyBorder="1" applyAlignment="1">
      <alignment horizontal="right" vertical="center"/>
    </xf>
    <xf numFmtId="4" fontId="25" fillId="2" borderId="20" xfId="4" applyNumberFormat="1" applyFont="1" applyFill="1" applyBorder="1" applyAlignment="1">
      <alignment horizontal="right" vertical="center"/>
    </xf>
    <xf numFmtId="4" fontId="6" fillId="19" borderId="20" xfId="1" applyNumberFormat="1" applyFont="1" applyFill="1" applyBorder="1" applyAlignment="1">
      <alignment horizontal="center" vertical="center" wrapText="1"/>
    </xf>
    <xf numFmtId="0" fontId="1" fillId="10" borderId="20" xfId="1" applyFont="1" applyFill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right" vertical="center"/>
    </xf>
    <xf numFmtId="4" fontId="1" fillId="2" borderId="4" xfId="1" applyNumberFormat="1" applyFont="1" applyFill="1" applyBorder="1" applyAlignment="1">
      <alignment horizontal="right" vertical="center" wrapText="1"/>
    </xf>
    <xf numFmtId="4" fontId="1" fillId="0" borderId="4" xfId="1" applyNumberFormat="1" applyFont="1" applyFill="1" applyBorder="1" applyAlignment="1">
      <alignment horizontal="right" vertical="center"/>
    </xf>
    <xf numFmtId="0" fontId="1" fillId="10" borderId="3" xfId="1" applyFont="1" applyFill="1" applyBorder="1" applyAlignment="1">
      <alignment horizontal="center" vertical="center" wrapText="1"/>
    </xf>
    <xf numFmtId="0" fontId="1" fillId="10" borderId="10" xfId="1" applyFont="1" applyFill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3" fillId="8" borderId="30" xfId="2" applyFont="1" applyFill="1" applyBorder="1" applyAlignment="1">
      <alignment horizontal="center" vertical="center" wrapText="1"/>
    </xf>
    <xf numFmtId="0" fontId="1" fillId="8" borderId="3" xfId="3" applyFont="1" applyFill="1" applyBorder="1" applyAlignment="1">
      <alignment horizontal="center" vertical="center" wrapText="1"/>
    </xf>
    <xf numFmtId="0" fontId="1" fillId="8" borderId="15" xfId="3" applyFont="1" applyFill="1" applyBorder="1" applyAlignment="1">
      <alignment horizontal="center" vertical="center" wrapText="1"/>
    </xf>
    <xf numFmtId="0" fontId="1" fillId="8" borderId="10" xfId="2" applyFont="1" applyFill="1" applyBorder="1" applyAlignment="1">
      <alignment horizontal="center" vertical="center" wrapText="1"/>
    </xf>
    <xf numFmtId="0" fontId="1" fillId="8" borderId="3" xfId="2" applyFont="1" applyFill="1" applyBorder="1" applyAlignment="1">
      <alignment horizontal="center" vertical="center" wrapText="1"/>
    </xf>
    <xf numFmtId="0" fontId="1" fillId="8" borderId="15" xfId="2" applyFont="1" applyFill="1" applyBorder="1" applyAlignment="1">
      <alignment horizontal="center" vertical="center" wrapText="1"/>
    </xf>
    <xf numFmtId="0" fontId="1" fillId="8" borderId="3" xfId="2" applyFont="1" applyFill="1" applyBorder="1" applyAlignment="1">
      <alignment horizontal="center" vertical="center"/>
    </xf>
    <xf numFmtId="0" fontId="1" fillId="8" borderId="15" xfId="2" applyFont="1" applyFill="1" applyBorder="1" applyAlignment="1">
      <alignment horizontal="center" vertical="center"/>
    </xf>
    <xf numFmtId="0" fontId="1" fillId="9" borderId="10" xfId="3" applyFont="1" applyFill="1" applyBorder="1" applyAlignment="1">
      <alignment horizontal="center" vertical="center" wrapText="1"/>
    </xf>
    <xf numFmtId="0" fontId="1" fillId="9" borderId="15" xfId="3" applyFont="1" applyFill="1" applyBorder="1" applyAlignment="1">
      <alignment horizontal="center" vertical="center" wrapText="1"/>
    </xf>
    <xf numFmtId="0" fontId="1" fillId="9" borderId="10" xfId="2" applyFont="1" applyFill="1" applyBorder="1" applyAlignment="1">
      <alignment horizontal="center" vertical="center" wrapText="1"/>
    </xf>
    <xf numFmtId="0" fontId="1" fillId="9" borderId="15" xfId="2" applyFont="1" applyFill="1" applyBorder="1" applyAlignment="1">
      <alignment horizontal="center" vertical="center" wrapText="1"/>
    </xf>
    <xf numFmtId="0" fontId="1" fillId="8" borderId="20" xfId="2" applyFont="1" applyFill="1" applyBorder="1" applyAlignment="1">
      <alignment horizontal="center" vertical="center" wrapText="1"/>
    </xf>
    <xf numFmtId="0" fontId="1" fillId="8" borderId="30" xfId="2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/>
    </xf>
    <xf numFmtId="0" fontId="1" fillId="10" borderId="3" xfId="3" applyFont="1" applyFill="1" applyBorder="1" applyAlignment="1">
      <alignment horizontal="center" vertical="center" wrapText="1"/>
    </xf>
    <xf numFmtId="0" fontId="1" fillId="10" borderId="15" xfId="3" applyFont="1" applyFill="1" applyBorder="1" applyAlignment="1">
      <alignment horizontal="center" vertical="center" wrapText="1"/>
    </xf>
    <xf numFmtId="0" fontId="1" fillId="9" borderId="5" xfId="2" applyFont="1" applyFill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/>
    </xf>
    <xf numFmtId="0" fontId="1" fillId="10" borderId="4" xfId="3" applyFont="1" applyFill="1" applyBorder="1" applyAlignment="1">
      <alignment horizontal="center" vertical="center" wrapText="1"/>
    </xf>
    <xf numFmtId="0" fontId="1" fillId="0" borderId="32" xfId="2" applyFont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9" borderId="20" xfId="2" applyFont="1" applyFill="1" applyBorder="1" applyAlignment="1">
      <alignment horizontal="center" vertical="center" wrapText="1"/>
    </xf>
    <xf numFmtId="0" fontId="1" fillId="8" borderId="4" xfId="3" applyFont="1" applyFill="1" applyBorder="1" applyAlignment="1">
      <alignment horizontal="center" vertical="center" wrapText="1"/>
    </xf>
    <xf numFmtId="4" fontId="1" fillId="2" borderId="4" xfId="2" applyNumberFormat="1" applyFont="1" applyFill="1" applyBorder="1" applyAlignment="1">
      <alignment horizontal="right" vertical="center"/>
    </xf>
    <xf numFmtId="4" fontId="1" fillId="0" borderId="4" xfId="2" applyNumberFormat="1" applyFont="1" applyFill="1" applyBorder="1" applyAlignment="1">
      <alignment horizontal="right" vertical="center"/>
    </xf>
    <xf numFmtId="164" fontId="1" fillId="0" borderId="4" xfId="2" applyNumberFormat="1" applyFont="1" applyFill="1" applyBorder="1" applyAlignment="1">
      <alignment horizontal="right" vertical="center" wrapText="1"/>
    </xf>
    <xf numFmtId="4" fontId="1" fillId="2" borderId="20" xfId="2" applyNumberFormat="1" applyFont="1" applyFill="1" applyBorder="1" applyAlignment="1">
      <alignment horizontal="right" vertical="center"/>
    </xf>
    <xf numFmtId="4" fontId="1" fillId="0" borderId="20" xfId="2" applyNumberFormat="1" applyFont="1" applyFill="1" applyBorder="1" applyAlignment="1">
      <alignment horizontal="right" vertical="center"/>
    </xf>
    <xf numFmtId="4" fontId="1" fillId="2" borderId="20" xfId="3" applyNumberFormat="1" applyFont="1" applyFill="1" applyBorder="1" applyAlignment="1">
      <alignment horizontal="right" vertical="center"/>
    </xf>
    <xf numFmtId="0" fontId="1" fillId="10" borderId="20" xfId="2" applyFont="1" applyFill="1" applyBorder="1" applyAlignment="1">
      <alignment horizontal="center" vertical="center" wrapText="1"/>
    </xf>
    <xf numFmtId="0" fontId="1" fillId="10" borderId="20" xfId="3" applyFont="1" applyFill="1" applyBorder="1" applyAlignment="1">
      <alignment horizontal="center" vertical="center" wrapText="1"/>
    </xf>
    <xf numFmtId="4" fontId="25" fillId="2" borderId="20" xfId="4" applyNumberFormat="1" applyFont="1" applyFill="1" applyBorder="1" applyAlignment="1">
      <alignment horizontal="right" vertical="center"/>
    </xf>
    <xf numFmtId="0" fontId="1" fillId="8" borderId="15" xfId="1" applyFont="1" applyFill="1" applyBorder="1" applyAlignment="1">
      <alignment horizontal="center" vertical="center"/>
    </xf>
    <xf numFmtId="0" fontId="1" fillId="8" borderId="5" xfId="1" applyFont="1" applyFill="1" applyBorder="1" applyAlignment="1">
      <alignment horizontal="center" vertical="center" wrapText="1"/>
    </xf>
    <xf numFmtId="0" fontId="1" fillId="8" borderId="15" xfId="1" applyFont="1" applyFill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1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9" borderId="5" xfId="1" applyFont="1" applyFill="1" applyBorder="1" applyAlignment="1">
      <alignment horizontal="center" vertical="center" wrapText="1"/>
    </xf>
    <xf numFmtId="0" fontId="1" fillId="9" borderId="2" xfId="1" applyFont="1" applyFill="1" applyBorder="1" applyAlignment="1">
      <alignment horizontal="center" vertical="center" wrapText="1"/>
    </xf>
    <xf numFmtId="0" fontId="1" fillId="8" borderId="20" xfId="1" applyFont="1" applyFill="1" applyBorder="1" applyAlignment="1">
      <alignment horizontal="center" vertical="center" wrapText="1"/>
    </xf>
    <xf numFmtId="0" fontId="1" fillId="8" borderId="30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4" fontId="6" fillId="0" borderId="38" xfId="1" applyNumberFormat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right" vertical="center"/>
    </xf>
    <xf numFmtId="4" fontId="1" fillId="2" borderId="4" xfId="1" applyNumberFormat="1" applyFont="1" applyFill="1" applyBorder="1" applyAlignment="1">
      <alignment horizontal="right" vertical="center" wrapText="1"/>
    </xf>
    <xf numFmtId="4" fontId="1" fillId="0" borderId="4" xfId="1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" fillId="0" borderId="63" xfId="1" applyFont="1" applyBorder="1" applyAlignment="1">
      <alignment horizontal="left" vertical="center"/>
    </xf>
    <xf numFmtId="4" fontId="6" fillId="0" borderId="0" xfId="1" applyNumberFormat="1" applyFont="1" applyFill="1" applyBorder="1" applyAlignment="1">
      <alignment horizontal="center" vertical="center" wrapText="1"/>
    </xf>
    <xf numFmtId="0" fontId="5" fillId="0" borderId="67" xfId="1" applyFont="1" applyBorder="1" applyAlignment="1">
      <alignment horizontal="center" vertical="center" wrapText="1"/>
    </xf>
    <xf numFmtId="1" fontId="1" fillId="0" borderId="60" xfId="1" applyNumberFormat="1" applyFont="1" applyBorder="1" applyAlignment="1">
      <alignment horizontal="center" vertical="center" wrapText="1"/>
    </xf>
    <xf numFmtId="1" fontId="1" fillId="0" borderId="68" xfId="1" applyNumberFormat="1" applyFont="1" applyBorder="1" applyAlignment="1">
      <alignment horizontal="center" vertical="center" wrapText="1"/>
    </xf>
    <xf numFmtId="1" fontId="1" fillId="0" borderId="69" xfId="1" applyNumberFormat="1" applyFont="1" applyBorder="1" applyAlignment="1">
      <alignment horizontal="center" vertical="center" wrapText="1"/>
    </xf>
    <xf numFmtId="0" fontId="1" fillId="17" borderId="18" xfId="1" applyFont="1" applyFill="1" applyBorder="1" applyAlignment="1">
      <alignment horizontal="center" vertical="center" wrapText="1"/>
    </xf>
    <xf numFmtId="0" fontId="1" fillId="17" borderId="18" xfId="1" applyFont="1" applyFill="1" applyBorder="1" applyAlignment="1">
      <alignment horizontal="center" vertical="center"/>
    </xf>
    <xf numFmtId="0" fontId="1" fillId="17" borderId="18" xfId="1" applyFont="1" applyFill="1" applyBorder="1"/>
    <xf numFmtId="0" fontId="1" fillId="8" borderId="68" xfId="1" applyFont="1" applyFill="1" applyBorder="1" applyAlignment="1">
      <alignment horizontal="center" vertical="center" wrapText="1"/>
    </xf>
    <xf numFmtId="0" fontId="1" fillId="8" borderId="70" xfId="1" applyFont="1" applyFill="1" applyBorder="1" applyAlignment="1">
      <alignment horizontal="center" vertical="center" wrapText="1"/>
    </xf>
    <xf numFmtId="4" fontId="6" fillId="19" borderId="20" xfId="1" applyNumberFormat="1" applyFont="1" applyFill="1" applyBorder="1" applyAlignment="1">
      <alignment horizontal="center" vertical="center"/>
    </xf>
    <xf numFmtId="4" fontId="6" fillId="19" borderId="4" xfId="1" applyNumberFormat="1" applyFont="1" applyFill="1" applyBorder="1" applyAlignment="1">
      <alignment horizontal="center" vertical="center"/>
    </xf>
    <xf numFmtId="0" fontId="1" fillId="8" borderId="71" xfId="1" applyFont="1" applyFill="1" applyBorder="1" applyAlignment="1">
      <alignment horizontal="center" vertical="center" wrapText="1"/>
    </xf>
    <xf numFmtId="0" fontId="1" fillId="0" borderId="68" xfId="1" applyFont="1" applyBorder="1" applyAlignment="1">
      <alignment horizontal="center" vertical="center" wrapText="1"/>
    </xf>
    <xf numFmtId="0" fontId="1" fillId="0" borderId="69" xfId="1" applyNumberFormat="1" applyFont="1" applyBorder="1" applyAlignment="1">
      <alignment horizontal="center" vertical="center" wrapText="1"/>
    </xf>
    <xf numFmtId="4" fontId="6" fillId="19" borderId="10" xfId="1" applyNumberFormat="1" applyFont="1" applyFill="1" applyBorder="1" applyAlignment="1">
      <alignment horizontal="center" vertical="center"/>
    </xf>
    <xf numFmtId="4" fontId="6" fillId="19" borderId="15" xfId="1" applyNumberFormat="1" applyFont="1" applyFill="1" applyBorder="1" applyAlignment="1">
      <alignment horizontal="center" vertical="center"/>
    </xf>
    <xf numFmtId="0" fontId="4" fillId="0" borderId="66" xfId="1" applyFont="1" applyBorder="1" applyAlignment="1">
      <alignment horizontal="center" vertical="center" wrapText="1"/>
    </xf>
    <xf numFmtId="0" fontId="1" fillId="0" borderId="66" xfId="1" applyFont="1" applyBorder="1" applyAlignment="1">
      <alignment horizontal="center" vertical="center" wrapText="1"/>
    </xf>
    <xf numFmtId="4" fontId="1" fillId="0" borderId="60" xfId="1" applyNumberFormat="1" applyFont="1" applyFill="1" applyBorder="1" applyAlignment="1">
      <alignment horizontal="center" vertical="center" wrapText="1"/>
    </xf>
    <xf numFmtId="0" fontId="1" fillId="0" borderId="69" xfId="1" applyFont="1" applyBorder="1" applyAlignment="1">
      <alignment horizontal="center" vertical="center" wrapText="1"/>
    </xf>
    <xf numFmtId="0" fontId="1" fillId="0" borderId="60" xfId="1" applyFont="1" applyBorder="1" applyAlignment="1">
      <alignment horizontal="center" vertical="center" wrapText="1"/>
    </xf>
    <xf numFmtId="0" fontId="1" fillId="8" borderId="60" xfId="1" applyFont="1" applyFill="1" applyBorder="1" applyAlignment="1">
      <alignment horizontal="center" vertical="center" wrapText="1"/>
    </xf>
    <xf numFmtId="0" fontId="1" fillId="8" borderId="69" xfId="1" applyFont="1" applyFill="1" applyBorder="1" applyAlignment="1">
      <alignment horizontal="center" vertical="center" wrapText="1"/>
    </xf>
    <xf numFmtId="0" fontId="1" fillId="0" borderId="71" xfId="1" applyFont="1" applyBorder="1" applyAlignment="1">
      <alignment horizontal="center" vertical="center" wrapText="1"/>
    </xf>
    <xf numFmtId="0" fontId="1" fillId="0" borderId="70" xfId="1" applyFont="1" applyBorder="1" applyAlignment="1">
      <alignment vertical="center" wrapText="1"/>
    </xf>
    <xf numFmtId="0" fontId="1" fillId="0" borderId="60" xfId="1" applyFont="1" applyFill="1" applyBorder="1" applyAlignment="1">
      <alignment horizontal="center" vertical="center" wrapText="1"/>
    </xf>
    <xf numFmtId="0" fontId="1" fillId="0" borderId="72" xfId="1" applyFont="1" applyFill="1" applyBorder="1" applyAlignment="1">
      <alignment horizontal="center" vertical="center" wrapText="1"/>
    </xf>
    <xf numFmtId="0" fontId="1" fillId="0" borderId="68" xfId="1" applyFont="1" applyFill="1" applyBorder="1" applyAlignment="1">
      <alignment horizontal="center" vertical="center" wrapText="1"/>
    </xf>
    <xf numFmtId="0" fontId="17" fillId="0" borderId="68" xfId="1" applyFont="1" applyFill="1" applyBorder="1" applyAlignment="1">
      <alignment horizontal="center" vertical="center" wrapText="1"/>
    </xf>
    <xf numFmtId="0" fontId="1" fillId="0" borderId="69" xfId="1" applyFont="1" applyFill="1" applyBorder="1" applyAlignment="1">
      <alignment horizontal="center" vertical="center" wrapText="1"/>
    </xf>
    <xf numFmtId="0" fontId="1" fillId="0" borderId="73" xfId="1" applyFont="1" applyBorder="1" applyAlignment="1">
      <alignment horizontal="center" vertical="center" wrapText="1"/>
    </xf>
    <xf numFmtId="0" fontId="1" fillId="0" borderId="70" xfId="1" applyFont="1" applyFill="1" applyBorder="1" applyAlignment="1">
      <alignment horizontal="center" vertical="center" wrapText="1"/>
    </xf>
    <xf numFmtId="0" fontId="1" fillId="0" borderId="60" xfId="2" applyFont="1" applyBorder="1" applyAlignment="1">
      <alignment horizontal="center" vertical="center" wrapText="1"/>
    </xf>
    <xf numFmtId="0" fontId="1" fillId="0" borderId="68" xfId="2" applyFont="1" applyBorder="1" applyAlignment="1">
      <alignment horizontal="center" vertical="center" wrapText="1"/>
    </xf>
    <xf numFmtId="0" fontId="1" fillId="0" borderId="69" xfId="2" applyFont="1" applyBorder="1" applyAlignment="1">
      <alignment horizontal="center" vertical="center" wrapText="1"/>
    </xf>
    <xf numFmtId="0" fontId="1" fillId="8" borderId="68" xfId="3" applyFont="1" applyFill="1" applyBorder="1" applyAlignment="1">
      <alignment horizontal="center" vertical="center" wrapText="1"/>
    </xf>
    <xf numFmtId="0" fontId="1" fillId="8" borderId="66" xfId="1" applyFont="1" applyFill="1" applyBorder="1" applyAlignment="1">
      <alignment horizontal="center" vertical="center" wrapText="1"/>
    </xf>
    <xf numFmtId="0" fontId="1" fillId="0" borderId="60" xfId="3" applyFont="1" applyFill="1" applyBorder="1" applyAlignment="1">
      <alignment horizontal="center" vertical="center" wrapText="1"/>
    </xf>
    <xf numFmtId="0" fontId="1" fillId="0" borderId="68" xfId="3" applyFont="1" applyFill="1" applyBorder="1" applyAlignment="1">
      <alignment horizontal="center" vertical="center" wrapText="1"/>
    </xf>
    <xf numFmtId="0" fontId="1" fillId="0" borderId="69" xfId="3" applyFont="1" applyFill="1" applyBorder="1" applyAlignment="1">
      <alignment horizontal="center" vertical="center" wrapText="1"/>
    </xf>
    <xf numFmtId="49" fontId="1" fillId="0" borderId="69" xfId="1" applyNumberFormat="1" applyFont="1" applyBorder="1" applyAlignment="1">
      <alignment horizontal="center" vertical="center" wrapText="1"/>
    </xf>
    <xf numFmtId="0" fontId="1" fillId="0" borderId="67" xfId="1" applyFont="1" applyFill="1" applyBorder="1" applyAlignment="1">
      <alignment horizontal="center" vertical="center" wrapText="1"/>
    </xf>
    <xf numFmtId="0" fontId="1" fillId="0" borderId="66" xfId="1" applyFont="1" applyFill="1" applyBorder="1" applyAlignment="1">
      <alignment horizontal="center" vertical="center" wrapText="1"/>
    </xf>
    <xf numFmtId="0" fontId="2" fillId="0" borderId="18" xfId="1" applyFont="1" applyBorder="1"/>
    <xf numFmtId="0" fontId="4" fillId="3" borderId="18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4" fontId="6" fillId="19" borderId="18" xfId="1" applyNumberFormat="1" applyFont="1" applyFill="1" applyBorder="1" applyAlignment="1">
      <alignment horizontal="center" vertical="center"/>
    </xf>
    <xf numFmtId="4" fontId="6" fillId="19" borderId="5" xfId="1" applyNumberFormat="1" applyFont="1" applyFill="1" applyBorder="1" applyAlignment="1">
      <alignment horizontal="center" vertical="center"/>
    </xf>
    <xf numFmtId="4" fontId="6" fillId="19" borderId="50" xfId="1" applyNumberFormat="1" applyFont="1" applyFill="1" applyBorder="1" applyAlignment="1">
      <alignment horizontal="center" vertical="center"/>
    </xf>
    <xf numFmtId="4" fontId="6" fillId="19" borderId="10" xfId="2" applyNumberFormat="1" applyFont="1" applyFill="1" applyBorder="1" applyAlignment="1">
      <alignment horizontal="center" vertical="center"/>
    </xf>
    <xf numFmtId="4" fontId="6" fillId="19" borderId="3" xfId="2" applyNumberFormat="1" applyFont="1" applyFill="1" applyBorder="1" applyAlignment="1">
      <alignment horizontal="center" vertical="center"/>
    </xf>
    <xf numFmtId="4" fontId="6" fillId="19" borderId="15" xfId="2" applyNumberFormat="1" applyFont="1" applyFill="1" applyBorder="1" applyAlignment="1">
      <alignment horizontal="center" vertical="center"/>
    </xf>
    <xf numFmtId="4" fontId="6" fillId="19" borderId="30" xfId="1" applyNumberFormat="1" applyFont="1" applyFill="1" applyBorder="1" applyAlignment="1">
      <alignment horizontal="center" vertical="center"/>
    </xf>
    <xf numFmtId="0" fontId="1" fillId="0" borderId="38" xfId="2" applyFont="1" applyFill="1" applyBorder="1"/>
    <xf numFmtId="0" fontId="1" fillId="0" borderId="38" xfId="2" applyFont="1" applyBorder="1"/>
    <xf numFmtId="0" fontId="25" fillId="2" borderId="2" xfId="0" applyFont="1" applyFill="1" applyBorder="1" applyAlignment="1"/>
    <xf numFmtId="0" fontId="0" fillId="0" borderId="2" xfId="0" applyFill="1" applyBorder="1" applyAlignment="1"/>
    <xf numFmtId="0" fontId="0" fillId="19" borderId="2" xfId="0" applyFill="1" applyBorder="1" applyAlignment="1"/>
    <xf numFmtId="0" fontId="1" fillId="10" borderId="26" xfId="1" applyFont="1" applyFill="1" applyBorder="1" applyAlignment="1">
      <alignment horizontal="center" vertical="center" wrapText="1"/>
    </xf>
    <xf numFmtId="0" fontId="1" fillId="10" borderId="21" xfId="1" applyFont="1" applyFill="1" applyBorder="1" applyAlignment="1">
      <alignment horizontal="center" vertical="center" wrapText="1"/>
    </xf>
    <xf numFmtId="4" fontId="6" fillId="19" borderId="4" xfId="1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" fillId="0" borderId="65" xfId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" fillId="0" borderId="70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10" borderId="21" xfId="2" applyFont="1" applyFill="1" applyBorder="1" applyAlignment="1">
      <alignment horizontal="center" vertical="center" wrapText="1"/>
    </xf>
    <xf numFmtId="0" fontId="1" fillId="10" borderId="22" xfId="2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21" fillId="0" borderId="0" xfId="2" applyFont="1" applyBorder="1"/>
    <xf numFmtId="0" fontId="21" fillId="0" borderId="0" xfId="1" applyFont="1" applyBorder="1"/>
    <xf numFmtId="0" fontId="1" fillId="0" borderId="19" xfId="1" applyFont="1" applyBorder="1" applyAlignment="1">
      <alignment horizontal="center" vertical="center" wrapText="1"/>
    </xf>
    <xf numFmtId="0" fontId="1" fillId="0" borderId="51" xfId="1" applyFont="1" applyBorder="1" applyAlignment="1">
      <alignment horizontal="center" vertical="center" wrapText="1"/>
    </xf>
    <xf numFmtId="0" fontId="1" fillId="0" borderId="54" xfId="1" applyFont="1" applyBorder="1" applyAlignment="1">
      <alignment horizontal="center" vertical="center" wrapText="1"/>
    </xf>
    <xf numFmtId="0" fontId="1" fillId="0" borderId="52" xfId="1" applyFont="1" applyBorder="1" applyAlignment="1">
      <alignment horizontal="center" vertical="center" wrapText="1"/>
    </xf>
    <xf numFmtId="0" fontId="1" fillId="8" borderId="51" xfId="1" applyFont="1" applyFill="1" applyBorder="1" applyAlignment="1">
      <alignment horizontal="center" vertical="center" wrapText="1"/>
    </xf>
    <xf numFmtId="0" fontId="1" fillId="8" borderId="52" xfId="1" applyFont="1" applyFill="1" applyBorder="1" applyAlignment="1">
      <alignment horizontal="center" vertical="center" wrapText="1"/>
    </xf>
    <xf numFmtId="0" fontId="1" fillId="0" borderId="74" xfId="1" applyFont="1" applyBorder="1" applyAlignment="1">
      <alignment horizontal="center" vertical="center" wrapText="1"/>
    </xf>
    <xf numFmtId="0" fontId="1" fillId="0" borderId="40" xfId="1" applyFont="1" applyBorder="1" applyAlignment="1">
      <alignment horizontal="center" vertical="center" wrapText="1"/>
    </xf>
    <xf numFmtId="4" fontId="6" fillId="19" borderId="10" xfId="1" applyNumberFormat="1" applyFont="1" applyFill="1" applyBorder="1" applyAlignment="1">
      <alignment horizontal="center" vertical="center" wrapText="1"/>
    </xf>
    <xf numFmtId="4" fontId="6" fillId="19" borderId="3" xfId="1" applyNumberFormat="1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1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4" fontId="1" fillId="0" borderId="33" xfId="1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" fillId="0" borderId="33" xfId="1" applyFont="1" applyFill="1" applyBorder="1" applyAlignment="1">
      <alignment horizontal="center" vertical="center" wrapText="1"/>
    </xf>
    <xf numFmtId="0" fontId="1" fillId="8" borderId="11" xfId="1" applyFont="1" applyFill="1" applyBorder="1" applyAlignment="1">
      <alignment horizontal="center" vertical="center" wrapText="1"/>
    </xf>
    <xf numFmtId="0" fontId="1" fillId="8" borderId="13" xfId="1" applyFont="1" applyFill="1" applyBorder="1" applyAlignment="1">
      <alignment horizontal="center" vertical="center" wrapText="1"/>
    </xf>
    <xf numFmtId="0" fontId="1" fillId="8" borderId="16" xfId="1" applyFont="1" applyFill="1" applyBorder="1" applyAlignment="1">
      <alignment horizontal="center" vertical="center" wrapText="1"/>
    </xf>
    <xf numFmtId="0" fontId="1" fillId="0" borderId="33" xfId="3" applyFont="1" applyFill="1" applyBorder="1" applyAlignment="1">
      <alignment wrapText="1"/>
    </xf>
    <xf numFmtId="0" fontId="1" fillId="6" borderId="11" xfId="1" applyFont="1" applyFill="1" applyBorder="1" applyAlignment="1">
      <alignment horizontal="center" vertical="center" wrapText="1"/>
    </xf>
    <xf numFmtId="0" fontId="1" fillId="6" borderId="13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6" borderId="16" xfId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0" borderId="28" xfId="3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3" fillId="0" borderId="30" xfId="1" applyFont="1" applyFill="1" applyBorder="1" applyAlignment="1">
      <alignment vertical="center" wrapText="1"/>
    </xf>
    <xf numFmtId="0" fontId="1" fillId="0" borderId="31" xfId="1" applyFont="1" applyBorder="1" applyAlignment="1">
      <alignment horizontal="center" vertical="center" wrapText="1"/>
    </xf>
    <xf numFmtId="165" fontId="6" fillId="0" borderId="38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vertical="center" wrapText="1"/>
    </xf>
    <xf numFmtId="4" fontId="1" fillId="0" borderId="2" xfId="1" applyNumberFormat="1" applyFont="1" applyFill="1" applyBorder="1" applyAlignment="1">
      <alignment vertical="center" wrapText="1"/>
    </xf>
    <xf numFmtId="4" fontId="6" fillId="19" borderId="2" xfId="1" applyNumberFormat="1" applyFont="1" applyFill="1" applyBorder="1" applyAlignment="1">
      <alignment horizontal="center" vertical="center" wrapText="1"/>
    </xf>
    <xf numFmtId="4" fontId="1" fillId="0" borderId="13" xfId="1" applyNumberFormat="1" applyFont="1" applyFill="1" applyBorder="1" applyAlignment="1">
      <alignment vertical="center" wrapText="1"/>
    </xf>
    <xf numFmtId="4" fontId="1" fillId="0" borderId="3" xfId="1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54" xfId="3" applyFont="1" applyFill="1" applyBorder="1" applyAlignment="1">
      <alignment horizontal="center" vertical="center" wrapText="1"/>
    </xf>
    <xf numFmtId="0" fontId="1" fillId="0" borderId="52" xfId="3" applyFont="1" applyFill="1" applyBorder="1" applyAlignment="1">
      <alignment horizontal="center" vertical="center" wrapText="1"/>
    </xf>
    <xf numFmtId="0" fontId="1" fillId="8" borderId="4" xfId="2" applyFont="1" applyFill="1" applyBorder="1" applyAlignment="1">
      <alignment horizontal="center" vertical="center"/>
    </xf>
    <xf numFmtId="0" fontId="1" fillId="0" borderId="22" xfId="1" applyFont="1" applyBorder="1" applyAlignment="1">
      <alignment horizontal="center" vertical="center" wrapText="1"/>
    </xf>
    <xf numFmtId="0" fontId="3" fillId="8" borderId="29" xfId="1" applyFont="1" applyFill="1" applyBorder="1" applyAlignment="1">
      <alignment horizontal="center" vertical="center" wrapText="1"/>
    </xf>
    <xf numFmtId="0" fontId="1" fillId="0" borderId="23" xfId="1" applyFont="1" applyBorder="1"/>
    <xf numFmtId="4" fontId="6" fillId="19" borderId="29" xfId="1" applyNumberFormat="1" applyFont="1" applyFill="1" applyBorder="1" applyAlignment="1">
      <alignment horizontal="center" vertical="center"/>
    </xf>
    <xf numFmtId="0" fontId="1" fillId="0" borderId="74" xfId="2" applyFont="1" applyBorder="1" applyAlignment="1">
      <alignment horizontal="center" vertical="center" wrapText="1"/>
    </xf>
    <xf numFmtId="0" fontId="1" fillId="6" borderId="74" xfId="1" applyFont="1" applyFill="1" applyBorder="1" applyAlignment="1">
      <alignment horizontal="center" vertical="center" wrapText="1"/>
    </xf>
    <xf numFmtId="0" fontId="1" fillId="8" borderId="74" xfId="1" applyFont="1" applyFill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74" xfId="3" applyFont="1" applyBorder="1" applyAlignment="1">
      <alignment horizontal="center" vertical="center" wrapText="1"/>
    </xf>
    <xf numFmtId="4" fontId="6" fillId="19" borderId="18" xfId="2" applyNumberFormat="1" applyFont="1" applyFill="1" applyBorder="1" applyAlignment="1">
      <alignment horizontal="center" vertical="center"/>
    </xf>
    <xf numFmtId="4" fontId="6" fillId="19" borderId="20" xfId="2" applyNumberFormat="1" applyFont="1" applyFill="1" applyBorder="1" applyAlignment="1">
      <alignment horizontal="center" vertical="center"/>
    </xf>
    <xf numFmtId="0" fontId="1" fillId="8" borderId="19" xfId="1" applyFont="1" applyFill="1" applyBorder="1" applyAlignment="1">
      <alignment horizontal="center" vertical="center" wrapText="1"/>
    </xf>
    <xf numFmtId="0" fontId="1" fillId="8" borderId="11" xfId="2" applyFont="1" applyFill="1" applyBorder="1" applyAlignment="1">
      <alignment horizontal="center" vertical="center" wrapText="1"/>
    </xf>
    <xf numFmtId="0" fontId="1" fillId="8" borderId="13" xfId="2" applyFont="1" applyFill="1" applyBorder="1" applyAlignment="1">
      <alignment horizontal="center" vertical="center" wrapText="1"/>
    </xf>
    <xf numFmtId="0" fontId="1" fillId="8" borderId="16" xfId="2" applyFont="1" applyFill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 wrapText="1"/>
    </xf>
    <xf numFmtId="49" fontId="1" fillId="0" borderId="19" xfId="1" applyNumberFormat="1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71" xfId="1" applyFont="1" applyFill="1" applyBorder="1" applyAlignment="1">
      <alignment horizontal="center" vertical="center" wrapText="1"/>
    </xf>
    <xf numFmtId="0" fontId="1" fillId="0" borderId="38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 wrapText="1"/>
    </xf>
    <xf numFmtId="0" fontId="0" fillId="0" borderId="38" xfId="0" applyBorder="1"/>
    <xf numFmtId="0" fontId="1" fillId="8" borderId="14" xfId="2" applyFont="1" applyFill="1" applyBorder="1" applyAlignment="1">
      <alignment horizontal="center" vertical="center"/>
    </xf>
    <xf numFmtId="4" fontId="1" fillId="0" borderId="38" xfId="1" applyNumberFormat="1" applyFont="1" applyFill="1" applyBorder="1" applyAlignment="1">
      <alignment horizontal="right" vertical="center"/>
    </xf>
    <xf numFmtId="4" fontId="2" fillId="0" borderId="38" xfId="1" applyNumberFormat="1" applyFont="1" applyFill="1" applyBorder="1" applyAlignment="1">
      <alignment horizontal="right" vertical="center"/>
    </xf>
    <xf numFmtId="0" fontId="0" fillId="0" borderId="24" xfId="0" applyBorder="1"/>
    <xf numFmtId="0" fontId="1" fillId="0" borderId="62" xfId="1" applyFont="1" applyBorder="1"/>
    <xf numFmtId="0" fontId="0" fillId="0" borderId="24" xfId="0" applyFill="1" applyBorder="1"/>
    <xf numFmtId="0" fontId="1" fillId="0" borderId="24" xfId="2" applyFont="1" applyBorder="1"/>
    <xf numFmtId="0" fontId="1" fillId="0" borderId="62" xfId="2" applyFont="1" applyBorder="1"/>
    <xf numFmtId="0" fontId="1" fillId="0" borderId="61" xfId="1" applyFont="1" applyBorder="1"/>
    <xf numFmtId="0" fontId="1" fillId="0" borderId="62" xfId="1" applyFont="1" applyBorder="1" applyAlignment="1">
      <alignment horizontal="center" vertical="center"/>
    </xf>
    <xf numFmtId="0" fontId="2" fillId="0" borderId="63" xfId="2" applyFont="1" applyBorder="1" applyAlignment="1">
      <alignment horizontal="left" vertical="center"/>
    </xf>
    <xf numFmtId="0" fontId="4" fillId="7" borderId="29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4" fontId="6" fillId="19" borderId="29" xfId="2" applyNumberFormat="1" applyFont="1" applyFill="1" applyBorder="1" applyAlignment="1">
      <alignment horizontal="center" vertical="center"/>
    </xf>
    <xf numFmtId="4" fontId="6" fillId="19" borderId="42" xfId="2" applyNumberFormat="1" applyFont="1" applyFill="1" applyBorder="1" applyAlignment="1">
      <alignment horizontal="center" vertical="center"/>
    </xf>
    <xf numFmtId="4" fontId="6" fillId="19" borderId="27" xfId="2" applyNumberFormat="1" applyFont="1" applyFill="1" applyBorder="1" applyAlignment="1">
      <alignment horizontal="center" vertical="center"/>
    </xf>
    <xf numFmtId="4" fontId="6" fillId="19" borderId="75" xfId="2" applyNumberFormat="1" applyFont="1" applyFill="1" applyBorder="1" applyAlignment="1">
      <alignment horizontal="center" vertical="center"/>
    </xf>
    <xf numFmtId="4" fontId="6" fillId="3" borderId="58" xfId="2" applyNumberFormat="1" applyFont="1" applyFill="1" applyBorder="1" applyAlignment="1">
      <alignment horizontal="center" vertical="center"/>
    </xf>
    <xf numFmtId="4" fontId="6" fillId="3" borderId="44" xfId="2" applyNumberFormat="1" applyFont="1" applyFill="1" applyBorder="1" applyAlignment="1">
      <alignment horizontal="center" vertical="center"/>
    </xf>
    <xf numFmtId="4" fontId="6" fillId="3" borderId="45" xfId="2" applyNumberFormat="1" applyFont="1" applyFill="1" applyBorder="1" applyAlignment="1">
      <alignment horizontal="center" vertical="center"/>
    </xf>
    <xf numFmtId="4" fontId="6" fillId="3" borderId="48" xfId="2" applyNumberFormat="1" applyFont="1" applyFill="1" applyBorder="1" applyAlignment="1">
      <alignment horizontal="center" vertical="center"/>
    </xf>
    <xf numFmtId="4" fontId="6" fillId="3" borderId="42" xfId="2" applyNumberFormat="1" applyFont="1" applyFill="1" applyBorder="1" applyAlignment="1">
      <alignment horizontal="center" vertical="center"/>
    </xf>
    <xf numFmtId="4" fontId="6" fillId="3" borderId="43" xfId="2" applyNumberFormat="1" applyFont="1" applyFill="1" applyBorder="1" applyAlignment="1">
      <alignment horizontal="center" vertical="center"/>
    </xf>
    <xf numFmtId="4" fontId="6" fillId="3" borderId="29" xfId="2" applyNumberFormat="1" applyFont="1" applyFill="1" applyBorder="1" applyAlignment="1">
      <alignment horizontal="center" vertical="center"/>
    </xf>
    <xf numFmtId="4" fontId="6" fillId="3" borderId="27" xfId="2" applyNumberFormat="1" applyFont="1" applyFill="1" applyBorder="1" applyAlignment="1">
      <alignment horizontal="center" vertical="center"/>
    </xf>
    <xf numFmtId="4" fontId="6" fillId="3" borderId="39" xfId="2" applyNumberFormat="1" applyFont="1" applyFill="1" applyBorder="1" applyAlignment="1">
      <alignment horizontal="center" vertical="center"/>
    </xf>
    <xf numFmtId="4" fontId="6" fillId="19" borderId="27" xfId="2" applyNumberFormat="1" applyFont="1" applyFill="1" applyBorder="1" applyAlignment="1">
      <alignment horizontal="center" vertical="center" wrapText="1"/>
    </xf>
    <xf numFmtId="4" fontId="6" fillId="19" borderId="48" xfId="2" applyNumberFormat="1" applyFont="1" applyFill="1" applyBorder="1" applyAlignment="1">
      <alignment horizontal="center" vertical="center" wrapText="1"/>
    </xf>
    <xf numFmtId="166" fontId="6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 wrapText="1"/>
    </xf>
    <xf numFmtId="0" fontId="1" fillId="0" borderId="36" xfId="3" applyFont="1" applyFill="1" applyBorder="1" applyAlignment="1">
      <alignment horizontal="center" vertical="center" wrapText="1"/>
    </xf>
    <xf numFmtId="0" fontId="1" fillId="0" borderId="33" xfId="2" applyFont="1" applyBorder="1" applyAlignment="1">
      <alignment horizontal="center" vertical="center" wrapText="1"/>
    </xf>
    <xf numFmtId="0" fontId="3" fillId="0" borderId="31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1" fontId="1" fillId="0" borderId="11" xfId="3" applyNumberFormat="1" applyFont="1" applyBorder="1" applyAlignment="1">
      <alignment horizontal="center" vertical="center" wrapText="1"/>
    </xf>
    <xf numFmtId="0" fontId="1" fillId="0" borderId="13" xfId="3" applyFont="1" applyBorder="1" applyAlignment="1">
      <alignment horizontal="center" vertical="center" wrapText="1"/>
    </xf>
    <xf numFmtId="1" fontId="1" fillId="0" borderId="16" xfId="3" applyNumberFormat="1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8" borderId="16" xfId="3" applyFont="1" applyFill="1" applyBorder="1" applyAlignment="1">
      <alignment horizontal="center" vertical="center" wrapText="1"/>
    </xf>
    <xf numFmtId="0" fontId="1" fillId="0" borderId="16" xfId="3" applyFont="1" applyBorder="1" applyAlignment="1">
      <alignment horizontal="center" vertical="center" wrapText="1"/>
    </xf>
    <xf numFmtId="0" fontId="1" fillId="0" borderId="11" xfId="3" applyFont="1" applyBorder="1" applyAlignment="1">
      <alignment horizontal="center" vertical="center" wrapText="1"/>
    </xf>
    <xf numFmtId="0" fontId="1" fillId="8" borderId="22" xfId="3" applyFont="1" applyFill="1" applyBorder="1" applyAlignment="1">
      <alignment horizontal="center" vertical="center" wrapText="1"/>
    </xf>
    <xf numFmtId="0" fontId="1" fillId="0" borderId="35" xfId="2" applyFont="1" applyBorder="1" applyAlignment="1">
      <alignment horizontal="center" vertical="center" wrapText="1"/>
    </xf>
    <xf numFmtId="0" fontId="1" fillId="0" borderId="16" xfId="2" applyNumberFormat="1" applyFont="1" applyBorder="1" applyAlignment="1">
      <alignment horizontal="center" vertical="center" wrapText="1"/>
    </xf>
    <xf numFmtId="0" fontId="1" fillId="0" borderId="19" xfId="3" applyFont="1" applyBorder="1" applyAlignment="1">
      <alignment horizontal="center" vertical="center" wrapText="1"/>
    </xf>
    <xf numFmtId="0" fontId="1" fillId="0" borderId="11" xfId="3" applyFont="1" applyFill="1" applyBorder="1" applyAlignment="1">
      <alignment horizontal="center" vertical="center" wrapText="1"/>
    </xf>
    <xf numFmtId="0" fontId="1" fillId="0" borderId="13" xfId="3" applyFont="1" applyFill="1" applyBorder="1" applyAlignment="1">
      <alignment horizontal="center" vertical="center" wrapText="1"/>
    </xf>
    <xf numFmtId="0" fontId="1" fillId="0" borderId="16" xfId="3" applyFont="1" applyFill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1" fillId="0" borderId="35" xfId="2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center" vertical="center" wrapText="1"/>
    </xf>
    <xf numFmtId="0" fontId="1" fillId="0" borderId="16" xfId="2" applyFont="1" applyFill="1" applyBorder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 wrapText="1"/>
    </xf>
    <xf numFmtId="0" fontId="1" fillId="0" borderId="19" xfId="3" applyFont="1" applyFill="1" applyBorder="1" applyAlignment="1">
      <alignment horizontal="center" vertical="center" wrapText="1"/>
    </xf>
    <xf numFmtId="0" fontId="1" fillId="0" borderId="19" xfId="2" applyFont="1" applyFill="1" applyBorder="1" applyAlignment="1">
      <alignment horizontal="center" vertical="center" wrapText="1"/>
    </xf>
    <xf numFmtId="0" fontId="1" fillId="0" borderId="33" xfId="2" applyFont="1" applyFill="1" applyBorder="1" applyAlignment="1">
      <alignment vertical="center" wrapText="1"/>
    </xf>
    <xf numFmtId="49" fontId="1" fillId="0" borderId="16" xfId="2" applyNumberFormat="1" applyFont="1" applyFill="1" applyBorder="1" applyAlignment="1">
      <alignment horizontal="center" vertical="center" wrapText="1"/>
    </xf>
    <xf numFmtId="0" fontId="1" fillId="0" borderId="28" xfId="3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2" fillId="0" borderId="33" xfId="2" applyFont="1" applyBorder="1"/>
    <xf numFmtId="0" fontId="1" fillId="6" borderId="19" xfId="3" applyFont="1" applyFill="1" applyBorder="1" applyAlignment="1">
      <alignment horizontal="center" vertical="center" wrapText="1"/>
    </xf>
    <xf numFmtId="0" fontId="1" fillId="0" borderId="22" xfId="3" applyFont="1" applyFill="1" applyBorder="1" applyAlignment="1">
      <alignment horizontal="center" vertical="center" wrapText="1"/>
    </xf>
    <xf numFmtId="0" fontId="1" fillId="0" borderId="33" xfId="3" applyFont="1" applyFill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center" vertical="center" wrapText="1"/>
    </xf>
    <xf numFmtId="0" fontId="1" fillId="0" borderId="33" xfId="2" applyFont="1" applyFill="1" applyBorder="1" applyAlignment="1">
      <alignment horizontal="center" vertical="center" wrapText="1"/>
    </xf>
    <xf numFmtId="0" fontId="1" fillId="0" borderId="38" xfId="2" applyFont="1" applyBorder="1" applyAlignment="1">
      <alignment horizontal="center" vertical="center"/>
    </xf>
    <xf numFmtId="0" fontId="1" fillId="0" borderId="38" xfId="2" applyFont="1" applyFill="1" applyBorder="1" applyAlignment="1">
      <alignment horizontal="center" vertical="center"/>
    </xf>
    <xf numFmtId="0" fontId="1" fillId="0" borderId="25" xfId="2" applyFont="1" applyFill="1" applyBorder="1" applyAlignment="1">
      <alignment vertical="center" wrapText="1"/>
    </xf>
    <xf numFmtId="0" fontId="1" fillId="0" borderId="38" xfId="1" applyFont="1" applyFill="1" applyBorder="1" applyAlignment="1">
      <alignment horizontal="center" vertical="center"/>
    </xf>
    <xf numFmtId="0" fontId="0" fillId="0" borderId="64" xfId="0" applyBorder="1" applyAlignment="1">
      <alignment vertical="center" wrapText="1"/>
    </xf>
    <xf numFmtId="0" fontId="1" fillId="10" borderId="2" xfId="3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4" fontId="1" fillId="0" borderId="2" xfId="2" applyNumberFormat="1" applyFont="1" applyFill="1" applyBorder="1" applyAlignment="1">
      <alignment horizontal="right" vertical="center"/>
    </xf>
    <xf numFmtId="164" fontId="1" fillId="0" borderId="2" xfId="2" applyNumberFormat="1" applyFont="1" applyFill="1" applyBorder="1" applyAlignment="1">
      <alignment horizontal="right" vertical="center"/>
    </xf>
    <xf numFmtId="4" fontId="1" fillId="2" borderId="2" xfId="2" applyNumberFormat="1" applyFont="1" applyFill="1" applyBorder="1" applyAlignment="1">
      <alignment horizontal="right" vertical="center" wrapText="1"/>
    </xf>
    <xf numFmtId="4" fontId="1" fillId="2" borderId="2" xfId="3" applyNumberFormat="1" applyFont="1" applyFill="1" applyBorder="1" applyAlignment="1">
      <alignment horizontal="right" vertical="center"/>
    </xf>
    <xf numFmtId="4" fontId="1" fillId="0" borderId="33" xfId="2" applyNumberFormat="1" applyFont="1" applyFill="1" applyBorder="1" applyAlignment="1">
      <alignment horizontal="center" vertical="center" wrapText="1"/>
    </xf>
    <xf numFmtId="0" fontId="1" fillId="0" borderId="76" xfId="2" applyFont="1" applyBorder="1"/>
    <xf numFmtId="0" fontId="0" fillId="0" borderId="22" xfId="0" applyBorder="1" applyAlignment="1">
      <alignment vertical="center" wrapText="1"/>
    </xf>
    <xf numFmtId="4" fontId="6" fillId="19" borderId="4" xfId="2" applyNumberFormat="1" applyFont="1" applyFill="1" applyBorder="1" applyAlignment="1">
      <alignment horizontal="center" vertical="center"/>
    </xf>
    <xf numFmtId="4" fontId="6" fillId="19" borderId="58" xfId="2" applyNumberFormat="1" applyFont="1" applyFill="1" applyBorder="1" applyAlignment="1">
      <alignment horizontal="center" vertical="center"/>
    </xf>
    <xf numFmtId="0" fontId="1" fillId="17" borderId="18" xfId="3" applyFont="1" applyFill="1" applyBorder="1" applyAlignment="1">
      <alignment horizontal="center" vertical="center" wrapText="1"/>
    </xf>
    <xf numFmtId="0" fontId="1" fillId="17" borderId="18" xfId="2" applyFont="1" applyFill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" fillId="9" borderId="18" xfId="2" applyFont="1" applyFill="1" applyBorder="1" applyAlignment="1">
      <alignment horizontal="center" vertical="center"/>
    </xf>
    <xf numFmtId="4" fontId="6" fillId="3" borderId="3" xfId="2" applyNumberFormat="1" applyFont="1" applyFill="1" applyBorder="1" applyAlignment="1">
      <alignment horizontal="center" vertical="center"/>
    </xf>
    <xf numFmtId="4" fontId="6" fillId="3" borderId="4" xfId="2" applyNumberFormat="1" applyFont="1" applyFill="1" applyBorder="1" applyAlignment="1">
      <alignment horizontal="center" vertical="center"/>
    </xf>
    <xf numFmtId="4" fontId="6" fillId="3" borderId="39" xfId="2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right" vertical="center"/>
    </xf>
    <xf numFmtId="0" fontId="1" fillId="0" borderId="36" xfId="3" applyFont="1" applyFill="1" applyBorder="1" applyAlignment="1">
      <alignment vertical="center" wrapText="1"/>
    </xf>
    <xf numFmtId="0" fontId="1" fillId="8" borderId="3" xfId="2" applyFont="1" applyFill="1" applyBorder="1" applyAlignment="1">
      <alignment vertical="center"/>
    </xf>
    <xf numFmtId="4" fontId="1" fillId="2" borderId="3" xfId="2" applyNumberFormat="1" applyFont="1" applyFill="1" applyBorder="1" applyAlignment="1">
      <alignment vertical="center" wrapText="1"/>
    </xf>
    <xf numFmtId="4" fontId="1" fillId="0" borderId="3" xfId="3" applyNumberFormat="1" applyFont="1" applyFill="1" applyBorder="1" applyAlignment="1">
      <alignment vertical="center" wrapText="1"/>
    </xf>
    <xf numFmtId="0" fontId="1" fillId="0" borderId="3" xfId="2" applyFont="1" applyBorder="1" applyAlignment="1">
      <alignment wrapText="1"/>
    </xf>
    <xf numFmtId="4" fontId="6" fillId="3" borderId="45" xfId="2" applyNumberFormat="1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vertical="center" wrapText="1"/>
    </xf>
    <xf numFmtId="49" fontId="1" fillId="0" borderId="35" xfId="2" applyNumberFormat="1" applyFont="1" applyFill="1" applyBorder="1" applyAlignment="1">
      <alignment horizontal="center" vertical="center" wrapText="1"/>
    </xf>
    <xf numFmtId="4" fontId="6" fillId="3" borderId="48" xfId="2" applyNumberFormat="1" applyFont="1" applyFill="1" applyBorder="1" applyAlignment="1">
      <alignment horizontal="center" vertical="center" wrapText="1"/>
    </xf>
    <xf numFmtId="164" fontId="1" fillId="0" borderId="2" xfId="3" applyNumberFormat="1" applyFont="1" applyFill="1" applyBorder="1" applyAlignment="1">
      <alignment horizontal="right" vertical="center"/>
    </xf>
    <xf numFmtId="4" fontId="1" fillId="0" borderId="2" xfId="2" applyNumberFormat="1" applyFont="1" applyFill="1" applyBorder="1" applyAlignment="1">
      <alignment horizontal="right" vertical="center" wrapText="1"/>
    </xf>
    <xf numFmtId="0" fontId="1" fillId="0" borderId="2" xfId="2" applyFont="1" applyBorder="1" applyAlignment="1"/>
    <xf numFmtId="0" fontId="1" fillId="0" borderId="3" xfId="2" applyFont="1" applyBorder="1" applyAlignment="1"/>
    <xf numFmtId="0" fontId="1" fillId="9" borderId="4" xfId="3" applyFont="1" applyFill="1" applyBorder="1" applyAlignment="1">
      <alignment vertical="center" wrapText="1"/>
    </xf>
    <xf numFmtId="0" fontId="1" fillId="9" borderId="4" xfId="2" applyFont="1" applyFill="1" applyBorder="1" applyAlignment="1">
      <alignment vertical="center" wrapText="1"/>
    </xf>
    <xf numFmtId="0" fontId="1" fillId="0" borderId="4" xfId="3" applyFont="1" applyBorder="1" applyAlignment="1">
      <alignment vertical="center" wrapText="1"/>
    </xf>
    <xf numFmtId="4" fontId="1" fillId="2" borderId="4" xfId="2" applyNumberFormat="1" applyFont="1" applyFill="1" applyBorder="1" applyAlignment="1">
      <alignment vertical="center"/>
    </xf>
    <xf numFmtId="4" fontId="1" fillId="0" borderId="4" xfId="2" applyNumberFormat="1" applyFont="1" applyFill="1" applyBorder="1" applyAlignment="1">
      <alignment vertical="center"/>
    </xf>
    <xf numFmtId="4" fontId="1" fillId="0" borderId="4" xfId="2" applyNumberFormat="1" applyFont="1" applyFill="1" applyBorder="1" applyAlignment="1">
      <alignment vertical="center" wrapText="1"/>
    </xf>
    <xf numFmtId="0" fontId="1" fillId="0" borderId="22" xfId="1" applyFont="1" applyFill="1" applyBorder="1" applyAlignment="1">
      <alignment vertical="center" wrapText="1"/>
    </xf>
    <xf numFmtId="49" fontId="1" fillId="8" borderId="30" xfId="2" applyNumberFormat="1" applyFont="1" applyFill="1" applyBorder="1" applyAlignment="1">
      <alignment horizontal="center" vertical="center" wrapText="1"/>
    </xf>
    <xf numFmtId="0" fontId="1" fillId="0" borderId="24" xfId="2" applyFont="1" applyFill="1" applyBorder="1"/>
    <xf numFmtId="4" fontId="1" fillId="0" borderId="5" xfId="3" applyNumberFormat="1" applyFont="1" applyFill="1" applyBorder="1" applyAlignment="1">
      <alignment horizontal="right" vertical="center"/>
    </xf>
    <xf numFmtId="0" fontId="2" fillId="0" borderId="13" xfId="2" applyFont="1" applyBorder="1"/>
    <xf numFmtId="0" fontId="2" fillId="0" borderId="13" xfId="2" applyFont="1" applyBorder="1" applyAlignment="1">
      <alignment vertical="center" wrapText="1"/>
    </xf>
    <xf numFmtId="0" fontId="1" fillId="0" borderId="33" xfId="2" applyFont="1" applyBorder="1" applyAlignment="1">
      <alignment vertical="center" wrapText="1"/>
    </xf>
    <xf numFmtId="0" fontId="1" fillId="0" borderId="24" xfId="3" applyFont="1" applyFill="1" applyBorder="1" applyAlignment="1">
      <alignment horizontal="center" vertical="center" wrapText="1"/>
    </xf>
    <xf numFmtId="0" fontId="3" fillId="8" borderId="0" xfId="3" applyFont="1" applyFill="1" applyBorder="1" applyAlignment="1">
      <alignment horizontal="center" vertical="center" wrapText="1"/>
    </xf>
    <xf numFmtId="0" fontId="1" fillId="0" borderId="62" xfId="2" applyFont="1" applyBorder="1" applyAlignment="1">
      <alignment horizontal="center" vertical="center"/>
    </xf>
    <xf numFmtId="0" fontId="1" fillId="0" borderId="77" xfId="1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/>
    </xf>
    <xf numFmtId="0" fontId="1" fillId="0" borderId="32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3" fillId="8" borderId="20" xfId="2" applyFont="1" applyFill="1" applyBorder="1" applyAlignment="1">
      <alignment horizontal="center" vertical="center" wrapText="1"/>
    </xf>
    <xf numFmtId="0" fontId="3" fillId="8" borderId="2" xfId="2" applyFont="1" applyFill="1" applyBorder="1" applyAlignment="1">
      <alignment horizontal="center" vertical="center" wrapText="1"/>
    </xf>
    <xf numFmtId="0" fontId="3" fillId="8" borderId="30" xfId="2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2" fillId="0" borderId="0" xfId="2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1" fillId="8" borderId="3" xfId="3" applyFont="1" applyFill="1" applyBorder="1" applyAlignment="1">
      <alignment horizontal="center" vertical="center" wrapText="1"/>
    </xf>
    <xf numFmtId="0" fontId="1" fillId="8" borderId="15" xfId="3" applyFont="1" applyFill="1" applyBorder="1" applyAlignment="1">
      <alignment horizontal="center" vertical="center" wrapText="1"/>
    </xf>
    <xf numFmtId="0" fontId="1" fillId="8" borderId="10" xfId="2" applyFont="1" applyFill="1" applyBorder="1" applyAlignment="1">
      <alignment horizontal="center" vertical="center" wrapText="1"/>
    </xf>
    <xf numFmtId="0" fontId="1" fillId="8" borderId="3" xfId="2" applyFont="1" applyFill="1" applyBorder="1" applyAlignment="1">
      <alignment horizontal="center" vertical="center" wrapText="1"/>
    </xf>
    <xf numFmtId="0" fontId="1" fillId="8" borderId="15" xfId="2" applyFont="1" applyFill="1" applyBorder="1" applyAlignment="1">
      <alignment horizontal="center" vertical="center" wrapText="1"/>
    </xf>
    <xf numFmtId="0" fontId="1" fillId="8" borderId="3" xfId="2" applyFont="1" applyFill="1" applyBorder="1" applyAlignment="1">
      <alignment horizontal="center" vertical="center"/>
    </xf>
    <xf numFmtId="0" fontId="1" fillId="8" borderId="15" xfId="2" applyFont="1" applyFill="1" applyBorder="1" applyAlignment="1">
      <alignment horizontal="center" vertical="center"/>
    </xf>
    <xf numFmtId="0" fontId="3" fillId="8" borderId="20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8" borderId="30" xfId="1" applyFont="1" applyFill="1" applyBorder="1" applyAlignment="1">
      <alignment horizontal="center" vertical="center" wrapText="1"/>
    </xf>
    <xf numFmtId="0" fontId="1" fillId="9" borderId="10" xfId="3" applyFont="1" applyFill="1" applyBorder="1" applyAlignment="1">
      <alignment horizontal="center" vertical="center" wrapText="1"/>
    </xf>
    <xf numFmtId="0" fontId="1" fillId="9" borderId="15" xfId="3" applyFont="1" applyFill="1" applyBorder="1" applyAlignment="1">
      <alignment horizontal="center" vertical="center" wrapText="1"/>
    </xf>
    <xf numFmtId="0" fontId="1" fillId="9" borderId="10" xfId="2" applyFont="1" applyFill="1" applyBorder="1" applyAlignment="1">
      <alignment horizontal="center" vertical="center" wrapText="1"/>
    </xf>
    <xf numFmtId="0" fontId="1" fillId="9" borderId="15" xfId="2" applyFont="1" applyFill="1" applyBorder="1" applyAlignment="1">
      <alignment horizontal="center" vertical="center" wrapText="1"/>
    </xf>
    <xf numFmtId="0" fontId="1" fillId="8" borderId="20" xfId="2" applyFont="1" applyFill="1" applyBorder="1" applyAlignment="1">
      <alignment horizontal="center" vertical="center" wrapText="1"/>
    </xf>
    <xf numFmtId="0" fontId="1" fillId="8" borderId="2" xfId="2" applyFont="1" applyFill="1" applyBorder="1" applyAlignment="1">
      <alignment horizontal="center" vertical="center" wrapText="1"/>
    </xf>
    <xf numFmtId="0" fontId="1" fillId="8" borderId="30" xfId="2" applyFont="1" applyFill="1" applyBorder="1" applyAlignment="1">
      <alignment horizontal="center" vertical="center" wrapText="1"/>
    </xf>
    <xf numFmtId="0" fontId="3" fillId="0" borderId="20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0" xfId="3" applyFont="1" applyFill="1" applyBorder="1" applyAlignment="1">
      <alignment horizontal="center" vertical="center" wrapText="1"/>
    </xf>
    <xf numFmtId="0" fontId="1" fillId="8" borderId="10" xfId="2" applyFont="1" applyFill="1" applyBorder="1" applyAlignment="1">
      <alignment horizontal="center" vertical="center"/>
    </xf>
    <xf numFmtId="0" fontId="3" fillId="8" borderId="20" xfId="3" applyFont="1" applyFill="1" applyBorder="1" applyAlignment="1">
      <alignment horizontal="center" vertical="center" wrapText="1"/>
    </xf>
    <xf numFmtId="0" fontId="3" fillId="8" borderId="2" xfId="3" applyFont="1" applyFill="1" applyBorder="1" applyAlignment="1">
      <alignment horizontal="center" vertical="center" wrapText="1"/>
    </xf>
    <xf numFmtId="0" fontId="3" fillId="8" borderId="30" xfId="3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2" fillId="8" borderId="28" xfId="2" applyFont="1" applyFill="1" applyBorder="1" applyAlignment="1">
      <alignment horizontal="center" vertical="center" wrapText="1"/>
    </xf>
    <xf numFmtId="0" fontId="2" fillId="8" borderId="33" xfId="2" applyFont="1" applyFill="1" applyBorder="1" applyAlignment="1">
      <alignment horizontal="center" vertical="center" wrapText="1"/>
    </xf>
    <xf numFmtId="0" fontId="2" fillId="8" borderId="31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39" xfId="2" applyFont="1" applyFill="1" applyBorder="1" applyAlignment="1">
      <alignment horizontal="center" vertical="center" wrapText="1"/>
    </xf>
    <xf numFmtId="0" fontId="3" fillId="0" borderId="58" xfId="2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/>
    </xf>
    <xf numFmtId="0" fontId="1" fillId="0" borderId="32" xfId="2" applyFont="1" applyFill="1" applyBorder="1" applyAlignment="1">
      <alignment horizontal="center" vertical="center"/>
    </xf>
    <xf numFmtId="0" fontId="1" fillId="0" borderId="25" xfId="2" applyFont="1" applyFill="1" applyBorder="1" applyAlignment="1">
      <alignment horizontal="center" vertical="center"/>
    </xf>
    <xf numFmtId="0" fontId="1" fillId="10" borderId="3" xfId="3" applyFont="1" applyFill="1" applyBorder="1" applyAlignment="1">
      <alignment horizontal="center" vertical="center" wrapText="1"/>
    </xf>
    <xf numFmtId="0" fontId="1" fillId="10" borderId="15" xfId="3" applyFont="1" applyFill="1" applyBorder="1" applyAlignment="1">
      <alignment horizontal="center" vertical="center" wrapText="1"/>
    </xf>
    <xf numFmtId="0" fontId="1" fillId="0" borderId="20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9" borderId="4" xfId="2" applyFont="1" applyFill="1" applyBorder="1" applyAlignment="1">
      <alignment horizontal="center" vertical="center" wrapText="1"/>
    </xf>
    <xf numFmtId="0" fontId="1" fillId="9" borderId="2" xfId="2" applyFont="1" applyFill="1" applyBorder="1" applyAlignment="1">
      <alignment horizontal="center" vertical="center" wrapText="1"/>
    </xf>
    <xf numFmtId="0" fontId="1" fillId="9" borderId="5" xfId="2" applyFont="1" applyFill="1" applyBorder="1" applyAlignment="1">
      <alignment horizontal="center" vertical="center" wrapText="1"/>
    </xf>
    <xf numFmtId="0" fontId="1" fillId="9" borderId="30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2" fillId="0" borderId="0" xfId="2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2" applyFont="1" applyFill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8" borderId="20" xfId="3" applyFont="1" applyFill="1" applyBorder="1" applyAlignment="1">
      <alignment horizontal="center" vertical="center" wrapText="1"/>
    </xf>
    <xf numFmtId="0" fontId="1" fillId="8" borderId="2" xfId="3" applyFont="1" applyFill="1" applyBorder="1" applyAlignment="1">
      <alignment horizontal="center" vertical="center" wrapText="1"/>
    </xf>
    <xf numFmtId="0" fontId="1" fillId="8" borderId="30" xfId="3" applyFont="1" applyFill="1" applyBorder="1" applyAlignment="1">
      <alignment horizontal="center" vertical="center" wrapText="1"/>
    </xf>
    <xf numFmtId="0" fontId="1" fillId="8" borderId="10" xfId="3" applyFont="1" applyFill="1" applyBorder="1" applyAlignment="1">
      <alignment horizontal="center" vertical="center" wrapText="1"/>
    </xf>
    <xf numFmtId="4" fontId="1" fillId="0" borderId="53" xfId="2" applyNumberFormat="1" applyFont="1" applyFill="1" applyBorder="1" applyAlignment="1">
      <alignment horizontal="right" vertical="center" wrapText="1"/>
    </xf>
    <xf numFmtId="0" fontId="0" fillId="0" borderId="76" xfId="0" applyFill="1" applyBorder="1" applyAlignment="1">
      <alignment horizontal="right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" fillId="0" borderId="34" xfId="2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 wrapText="1"/>
    </xf>
    <xf numFmtId="0" fontId="1" fillId="10" borderId="4" xfId="3" applyFont="1" applyFill="1" applyBorder="1" applyAlignment="1">
      <alignment horizontal="center" vertical="center" wrapText="1"/>
    </xf>
    <xf numFmtId="0" fontId="3" fillId="0" borderId="56" xfId="2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1" fillId="0" borderId="37" xfId="2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11" fillId="8" borderId="3" xfId="3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0" fontId="3" fillId="0" borderId="55" xfId="3" applyFont="1" applyFill="1" applyBorder="1" applyAlignment="1">
      <alignment horizontal="center" vertical="center" wrapText="1"/>
    </xf>
    <xf numFmtId="0" fontId="1" fillId="9" borderId="20" xfId="3" applyFont="1" applyFill="1" applyBorder="1" applyAlignment="1">
      <alignment horizontal="center" vertical="center" wrapText="1"/>
    </xf>
    <xf numFmtId="0" fontId="1" fillId="9" borderId="2" xfId="3" applyFont="1" applyFill="1" applyBorder="1" applyAlignment="1">
      <alignment horizontal="center" vertical="center" wrapText="1"/>
    </xf>
    <xf numFmtId="0" fontId="1" fillId="9" borderId="5" xfId="3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32" xfId="2" applyFont="1" applyBorder="1" applyAlignment="1">
      <alignment horizontal="center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34" xfId="2" applyFont="1" applyBorder="1" applyAlignment="1">
      <alignment horizontal="center" vertical="center"/>
    </xf>
    <xf numFmtId="0" fontId="3" fillId="8" borderId="5" xfId="2" applyFont="1" applyFill="1" applyBorder="1" applyAlignment="1">
      <alignment horizontal="center" vertical="center" wrapText="1"/>
    </xf>
    <xf numFmtId="0" fontId="1" fillId="9" borderId="55" xfId="3" applyFont="1" applyFill="1" applyBorder="1" applyAlignment="1">
      <alignment horizontal="center" vertical="center" wrapText="1"/>
    </xf>
    <xf numFmtId="0" fontId="1" fillId="9" borderId="1" xfId="3" applyFont="1" applyFill="1" applyBorder="1" applyAlignment="1">
      <alignment horizontal="center" vertical="center" wrapText="1"/>
    </xf>
    <xf numFmtId="0" fontId="1" fillId="9" borderId="3" xfId="3" applyFont="1" applyFill="1" applyBorder="1" applyAlignment="1">
      <alignment horizontal="center" vertical="center" wrapText="1"/>
    </xf>
    <xf numFmtId="0" fontId="3" fillId="8" borderId="6" xfId="2" applyFont="1" applyFill="1" applyBorder="1" applyAlignment="1">
      <alignment horizontal="center" vertical="center" wrapText="1"/>
    </xf>
    <xf numFmtId="0" fontId="3" fillId="8" borderId="39" xfId="2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wrapText="1"/>
    </xf>
    <xf numFmtId="0" fontId="1" fillId="0" borderId="3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1" fillId="13" borderId="20" xfId="3" applyFont="1" applyFill="1" applyBorder="1" applyAlignment="1">
      <alignment horizontal="center" vertical="center" wrapText="1"/>
    </xf>
    <xf numFmtId="0" fontId="1" fillId="13" borderId="30" xfId="3" applyFont="1" applyFill="1" applyBorder="1" applyAlignment="1">
      <alignment horizontal="center" vertical="center" wrapText="1"/>
    </xf>
    <xf numFmtId="0" fontId="12" fillId="8" borderId="20" xfId="2" applyFont="1" applyFill="1" applyBorder="1" applyAlignment="1">
      <alignment horizontal="center" vertical="center" wrapText="1"/>
    </xf>
    <xf numFmtId="0" fontId="12" fillId="8" borderId="30" xfId="2" applyFont="1" applyFill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3" fillId="8" borderId="10" xfId="3" applyFont="1" applyFill="1" applyBorder="1" applyAlignment="1">
      <alignment horizontal="center" vertical="center" wrapText="1"/>
    </xf>
    <xf numFmtId="0" fontId="3" fillId="8" borderId="15" xfId="3" applyFont="1" applyFill="1" applyBorder="1" applyAlignment="1">
      <alignment horizontal="center" vertical="center" wrapText="1"/>
    </xf>
    <xf numFmtId="0" fontId="1" fillId="8" borderId="4" xfId="3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4" fontId="6" fillId="19" borderId="43" xfId="2" applyNumberFormat="1" applyFont="1" applyFill="1" applyBorder="1" applyAlignment="1">
      <alignment horizontal="center" vertical="center" wrapText="1"/>
    </xf>
    <xf numFmtId="0" fontId="0" fillId="19" borderId="58" xfId="0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9" borderId="4" xfId="3" applyFont="1" applyFill="1" applyBorder="1" applyAlignment="1">
      <alignment horizontal="center" vertical="center" wrapText="1"/>
    </xf>
    <xf numFmtId="0" fontId="1" fillId="9" borderId="30" xfId="3" applyFont="1" applyFill="1" applyBorder="1" applyAlignment="1">
      <alignment horizontal="center" vertical="center" wrapText="1"/>
    </xf>
    <xf numFmtId="0" fontId="1" fillId="9" borderId="20" xfId="2" applyFont="1" applyFill="1" applyBorder="1" applyAlignment="1">
      <alignment horizontal="center" vertical="center" wrapText="1"/>
    </xf>
    <xf numFmtId="0" fontId="1" fillId="0" borderId="20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0" fontId="1" fillId="8" borderId="5" xfId="2" applyFont="1" applyFill="1" applyBorder="1" applyAlignment="1">
      <alignment horizontal="center" vertical="center" wrapText="1"/>
    </xf>
    <xf numFmtId="0" fontId="1" fillId="8" borderId="4" xfId="2" applyFont="1" applyFill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30" xfId="3" applyFont="1" applyBorder="1" applyAlignment="1">
      <alignment horizontal="center" vertical="center" wrapText="1"/>
    </xf>
    <xf numFmtId="4" fontId="1" fillId="2" borderId="20" xfId="2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4" fontId="6" fillId="19" borderId="27" xfId="2" applyNumberFormat="1" applyFont="1" applyFill="1" applyBorder="1" applyAlignment="1">
      <alignment horizontal="center" vertical="center"/>
    </xf>
    <xf numFmtId="0" fontId="0" fillId="19" borderId="42" xfId="0" applyFill="1" applyBorder="1" applyAlignment="1">
      <alignment horizontal="center" vertical="center"/>
    </xf>
    <xf numFmtId="0" fontId="1" fillId="0" borderId="28" xfId="2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1" fillId="0" borderId="20" xfId="2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4" fontId="1" fillId="2" borderId="20" xfId="3" applyNumberFormat="1" applyFont="1" applyFill="1" applyBorder="1" applyAlignment="1">
      <alignment horizontal="right" vertical="center"/>
    </xf>
    <xf numFmtId="4" fontId="1" fillId="2" borderId="20" xfId="3" quotePrefix="1" applyNumberFormat="1" applyFont="1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4" fontId="1" fillId="0" borderId="20" xfId="3" quotePrefix="1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1" fillId="0" borderId="22" xfId="2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0" borderId="4" xfId="3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" fillId="10" borderId="46" xfId="2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" fillId="10" borderId="47" xfId="2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" fillId="10" borderId="20" xfId="2" applyFont="1" applyFill="1" applyBorder="1" applyAlignment="1">
      <alignment horizontal="center" vertical="center" wrapText="1"/>
    </xf>
    <xf numFmtId="0" fontId="1" fillId="10" borderId="5" xfId="2" applyFont="1" applyFill="1" applyBorder="1" applyAlignment="1">
      <alignment horizontal="center" vertical="center" wrapText="1"/>
    </xf>
    <xf numFmtId="0" fontId="1" fillId="10" borderId="20" xfId="3" applyFont="1" applyFill="1" applyBorder="1" applyAlignment="1">
      <alignment horizontal="center" vertical="center" wrapText="1"/>
    </xf>
    <xf numFmtId="0" fontId="1" fillId="10" borderId="5" xfId="3" applyFont="1" applyFill="1" applyBorder="1" applyAlignment="1">
      <alignment horizontal="center" vertical="center" wrapText="1"/>
    </xf>
    <xf numFmtId="0" fontId="1" fillId="0" borderId="22" xfId="3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" fontId="1" fillId="2" borderId="53" xfId="2" applyNumberFormat="1" applyFont="1" applyFill="1" applyBorder="1" applyAlignment="1">
      <alignment horizontal="right" vertical="center" wrapText="1"/>
    </xf>
    <xf numFmtId="0" fontId="0" fillId="2" borderId="76" xfId="0" applyFill="1" applyBorder="1" applyAlignment="1">
      <alignment horizontal="right" vertical="center" wrapText="1"/>
    </xf>
    <xf numFmtId="4" fontId="25" fillId="2" borderId="20" xfId="4" applyNumberFormat="1" applyFont="1" applyFill="1" applyBorder="1" applyAlignment="1">
      <alignment horizontal="right" vertical="center"/>
    </xf>
    <xf numFmtId="0" fontId="25" fillId="2" borderId="5" xfId="4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right" vertical="center"/>
    </xf>
    <xf numFmtId="164" fontId="1" fillId="0" borderId="53" xfId="2" applyNumberFormat="1" applyFont="1" applyFill="1" applyBorder="1" applyAlignment="1">
      <alignment horizontal="right" vertical="center" wrapText="1"/>
    </xf>
    <xf numFmtId="0" fontId="25" fillId="2" borderId="76" xfId="0" applyFont="1" applyFill="1" applyBorder="1" applyAlignment="1">
      <alignment horizontal="right" vertical="center" wrapText="1"/>
    </xf>
    <xf numFmtId="0" fontId="3" fillId="8" borderId="10" xfId="2" applyFont="1" applyFill="1" applyBorder="1" applyAlignment="1">
      <alignment horizontal="center" vertical="center" wrapText="1"/>
    </xf>
    <xf numFmtId="0" fontId="3" fillId="8" borderId="15" xfId="2" applyFont="1" applyFill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8" borderId="3" xfId="1" applyFont="1" applyFill="1" applyBorder="1" applyAlignment="1">
      <alignment horizontal="center" vertical="center"/>
    </xf>
    <xf numFmtId="0" fontId="1" fillId="8" borderId="15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10" borderId="20" xfId="1" applyFont="1" applyFill="1" applyBorder="1" applyAlignment="1">
      <alignment horizontal="center" vertical="center" wrapText="1"/>
    </xf>
    <xf numFmtId="0" fontId="1" fillId="10" borderId="2" xfId="1" applyFont="1" applyFill="1" applyBorder="1" applyAlignment="1">
      <alignment horizontal="center" vertical="center" wrapText="1"/>
    </xf>
    <xf numFmtId="0" fontId="1" fillId="10" borderId="5" xfId="1" applyFont="1" applyFill="1" applyBorder="1" applyAlignment="1">
      <alignment horizontal="center" vertical="center" wrapText="1"/>
    </xf>
    <xf numFmtId="0" fontId="1" fillId="0" borderId="22" xfId="2" applyFont="1" applyBorder="1" applyAlignment="1">
      <alignment wrapText="1"/>
    </xf>
    <xf numFmtId="0" fontId="0" fillId="0" borderId="35" xfId="0" applyBorder="1" applyAlignment="1">
      <alignment wrapText="1"/>
    </xf>
    <xf numFmtId="0" fontId="3" fillId="8" borderId="10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1" fillId="8" borderId="4" xfId="1" applyFont="1" applyFill="1" applyBorder="1" applyAlignment="1">
      <alignment horizontal="center" vertical="center" wrapText="1"/>
    </xf>
    <xf numFmtId="0" fontId="1" fillId="8" borderId="2" xfId="1" applyFont="1" applyFill="1" applyBorder="1" applyAlignment="1">
      <alignment horizontal="center" vertical="center" wrapText="1"/>
    </xf>
    <xf numFmtId="0" fontId="1" fillId="8" borderId="5" xfId="1" applyFont="1" applyFill="1" applyBorder="1" applyAlignment="1">
      <alignment horizontal="center" vertical="center" wrapText="1"/>
    </xf>
    <xf numFmtId="0" fontId="1" fillId="8" borderId="10" xfId="1" applyFont="1" applyFill="1" applyBorder="1" applyAlignment="1">
      <alignment horizontal="center" vertical="center" wrapText="1"/>
    </xf>
    <xf numFmtId="0" fontId="1" fillId="8" borderId="3" xfId="1" applyFont="1" applyFill="1" applyBorder="1" applyAlignment="1">
      <alignment horizontal="center" vertical="center" wrapText="1"/>
    </xf>
    <xf numFmtId="0" fontId="1" fillId="8" borderId="15" xfId="1" applyFont="1" applyFill="1" applyBorder="1" applyAlignment="1">
      <alignment horizontal="center" vertical="center" wrapText="1"/>
    </xf>
    <xf numFmtId="4" fontId="6" fillId="0" borderId="38" xfId="1" applyNumberFormat="1" applyFont="1" applyFill="1" applyBorder="1" applyAlignment="1">
      <alignment horizontal="center" vertical="center" wrapText="1"/>
    </xf>
    <xf numFmtId="0" fontId="1" fillId="9" borderId="4" xfId="1" applyFont="1" applyFill="1" applyBorder="1" applyAlignment="1">
      <alignment horizontal="center" vertical="center" wrapText="1"/>
    </xf>
    <xf numFmtId="0" fontId="1" fillId="9" borderId="5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0" fontId="1" fillId="13" borderId="4" xfId="1" applyFont="1" applyFill="1" applyBorder="1" applyAlignment="1">
      <alignment horizontal="center" vertical="center" wrapText="1"/>
    </xf>
    <xf numFmtId="0" fontId="1" fillId="13" borderId="5" xfId="1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" fillId="8" borderId="20" xfId="1" applyFont="1" applyFill="1" applyBorder="1" applyAlignment="1">
      <alignment horizontal="center" vertical="center" wrapText="1"/>
    </xf>
    <xf numFmtId="0" fontId="1" fillId="9" borderId="20" xfId="1" applyFont="1" applyFill="1" applyBorder="1" applyAlignment="1">
      <alignment horizontal="center" vertical="center" wrapText="1"/>
    </xf>
    <xf numFmtId="0" fontId="1" fillId="1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center" vertical="center" wrapText="1"/>
    </xf>
    <xf numFmtId="0" fontId="1" fillId="10" borderId="3" xfId="1" applyFont="1" applyFill="1" applyBorder="1" applyAlignment="1">
      <alignment horizontal="center" vertical="center" wrapText="1"/>
    </xf>
    <xf numFmtId="0" fontId="1" fillId="9" borderId="2" xfId="1" applyFont="1" applyFill="1" applyBorder="1" applyAlignment="1">
      <alignment horizontal="center" vertical="center" wrapText="1"/>
    </xf>
    <xf numFmtId="0" fontId="1" fillId="9" borderId="30" xfId="1" applyFont="1" applyFill="1" applyBorder="1" applyAlignment="1">
      <alignment horizontal="center" vertical="center" wrapText="1"/>
    </xf>
    <xf numFmtId="0" fontId="1" fillId="9" borderId="20" xfId="1" applyFont="1" applyFill="1" applyBorder="1" applyAlignment="1">
      <alignment horizontal="center" vertical="center"/>
    </xf>
    <xf numFmtId="0" fontId="1" fillId="9" borderId="5" xfId="1" applyFont="1" applyFill="1" applyBorder="1" applyAlignment="1">
      <alignment horizontal="center" vertical="center"/>
    </xf>
    <xf numFmtId="0" fontId="1" fillId="8" borderId="10" xfId="1" applyFont="1" applyFill="1" applyBorder="1" applyAlignment="1">
      <alignment horizontal="center" vertical="center"/>
    </xf>
    <xf numFmtId="0" fontId="1" fillId="8" borderId="30" xfId="1" applyFont="1" applyFill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 wrapText="1"/>
    </xf>
    <xf numFmtId="49" fontId="1" fillId="8" borderId="20" xfId="1" applyNumberFormat="1" applyFont="1" applyFill="1" applyBorder="1" applyAlignment="1">
      <alignment horizontal="center" vertical="center"/>
    </xf>
    <xf numFmtId="49" fontId="1" fillId="8" borderId="5" xfId="1" applyNumberFormat="1" applyFont="1" applyFill="1" applyBorder="1" applyAlignment="1">
      <alignment horizontal="center" vertical="center"/>
    </xf>
    <xf numFmtId="49" fontId="1" fillId="8" borderId="4" xfId="1" applyNumberFormat="1" applyFont="1" applyFill="1" applyBorder="1" applyAlignment="1">
      <alignment horizontal="center" vertical="center"/>
    </xf>
    <xf numFmtId="49" fontId="1" fillId="8" borderId="30" xfId="1" applyNumberFormat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/>
    </xf>
    <xf numFmtId="0" fontId="2" fillId="8" borderId="51" xfId="2" applyFont="1" applyFill="1" applyBorder="1" applyAlignment="1">
      <alignment horizontal="center" vertical="center" wrapText="1"/>
    </xf>
    <xf numFmtId="0" fontId="2" fillId="8" borderId="54" xfId="2" applyFont="1" applyFill="1" applyBorder="1" applyAlignment="1">
      <alignment horizontal="center" vertical="center" wrapText="1"/>
    </xf>
    <xf numFmtId="0" fontId="2" fillId="8" borderId="52" xfId="2" applyFont="1" applyFill="1" applyBorder="1" applyAlignment="1">
      <alignment horizontal="center" vertical="center" wrapText="1"/>
    </xf>
    <xf numFmtId="0" fontId="1" fillId="8" borderId="20" xfId="1" applyFont="1" applyFill="1" applyBorder="1" applyAlignment="1">
      <alignment horizontal="center" vertical="center"/>
    </xf>
    <xf numFmtId="0" fontId="1" fillId="8" borderId="2" xfId="1" applyFont="1" applyFill="1" applyBorder="1" applyAlignment="1">
      <alignment horizontal="center" vertical="center"/>
    </xf>
    <xf numFmtId="0" fontId="1" fillId="8" borderId="30" xfId="1" applyFont="1" applyFill="1" applyBorder="1" applyAlignment="1">
      <alignment horizontal="center" vertical="center"/>
    </xf>
    <xf numFmtId="4" fontId="1" fillId="2" borderId="4" xfId="3" applyNumberFormat="1" applyFont="1" applyFill="1" applyBorder="1" applyAlignment="1">
      <alignment horizontal="center" vertical="center" wrapText="1"/>
    </xf>
    <xf numFmtId="4" fontId="1" fillId="2" borderId="2" xfId="3" applyNumberFormat="1" applyFont="1" applyFill="1" applyBorder="1" applyAlignment="1">
      <alignment horizontal="center" vertical="center" wrapText="1"/>
    </xf>
    <xf numFmtId="4" fontId="1" fillId="2" borderId="5" xfId="3" applyNumberFormat="1" applyFont="1" applyFill="1" applyBorder="1" applyAlignment="1">
      <alignment horizontal="center" vertical="center" wrapText="1"/>
    </xf>
    <xf numFmtId="0" fontId="1" fillId="10" borderId="3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/>
    </xf>
    <xf numFmtId="0" fontId="3" fillId="8" borderId="3" xfId="2" applyFont="1" applyFill="1" applyBorder="1" applyAlignment="1">
      <alignment horizontal="center" vertical="center" wrapText="1"/>
    </xf>
    <xf numFmtId="0" fontId="1" fillId="0" borderId="37" xfId="1" applyFont="1" applyFill="1" applyBorder="1" applyAlignment="1">
      <alignment horizontal="center" vertical="center" wrapText="1"/>
    </xf>
    <xf numFmtId="0" fontId="3" fillId="8" borderId="37" xfId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10" borderId="15" xfId="1" applyFont="1" applyFill="1" applyBorder="1" applyAlignment="1">
      <alignment horizontal="center" vertical="center" wrapText="1"/>
    </xf>
    <xf numFmtId="0" fontId="1" fillId="10" borderId="10" xfId="1" applyFont="1" applyFill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34" xfId="1" applyFont="1" applyBorder="1" applyAlignment="1">
      <alignment horizontal="center" vertical="center"/>
    </xf>
    <xf numFmtId="0" fontId="3" fillId="8" borderId="5" xfId="1" applyFont="1" applyFill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" fillId="13" borderId="20" xfId="1" applyFont="1" applyFill="1" applyBorder="1" applyAlignment="1">
      <alignment horizontal="center" vertical="center" wrapText="1"/>
    </xf>
    <xf numFmtId="4" fontId="1" fillId="2" borderId="30" xfId="3" applyNumberFormat="1" applyFont="1" applyFill="1" applyBorder="1" applyAlignment="1">
      <alignment horizontal="center" vertical="center" wrapText="1"/>
    </xf>
    <xf numFmtId="0" fontId="1" fillId="8" borderId="20" xfId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8" borderId="2" xfId="1" applyFont="1" applyFill="1" applyBorder="1" applyAlignment="1">
      <alignment vertical="center"/>
    </xf>
    <xf numFmtId="0" fontId="1" fillId="13" borderId="30" xfId="1" applyFont="1" applyFill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6" fillId="19" borderId="4" xfId="1" applyNumberFormat="1" applyFont="1" applyFill="1" applyBorder="1" applyAlignment="1">
      <alignment horizontal="center" vertical="center"/>
    </xf>
    <xf numFmtId="0" fontId="0" fillId="19" borderId="5" xfId="0" applyFill="1" applyBorder="1" applyAlignment="1">
      <alignment vertical="center"/>
    </xf>
    <xf numFmtId="4" fontId="1" fillId="2" borderId="4" xfId="1" applyNumberFormat="1" applyFont="1" applyFill="1" applyBorder="1" applyAlignment="1">
      <alignment horizontal="right" vertical="center"/>
    </xf>
    <xf numFmtId="4" fontId="1" fillId="2" borderId="4" xfId="1" applyNumberFormat="1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horizontal="right" vertical="center" wrapText="1"/>
    </xf>
    <xf numFmtId="4" fontId="1" fillId="0" borderId="4" xfId="1" applyNumberFormat="1" applyFont="1" applyFill="1" applyBorder="1" applyAlignment="1">
      <alignment horizontal="right" vertical="center"/>
    </xf>
    <xf numFmtId="0" fontId="1" fillId="0" borderId="21" xfId="1" applyFont="1" applyFill="1" applyBorder="1" applyAlignment="1">
      <alignment horizontal="center" vertical="center"/>
    </xf>
    <xf numFmtId="0" fontId="3" fillId="8" borderId="27" xfId="2" applyFont="1" applyFill="1" applyBorder="1" applyAlignment="1">
      <alignment horizontal="center" vertical="center" wrapText="1"/>
    </xf>
    <xf numFmtId="0" fontId="3" fillId="8" borderId="58" xfId="2" applyFont="1" applyFill="1" applyBorder="1" applyAlignment="1">
      <alignment horizontal="center" vertical="center" wrapText="1"/>
    </xf>
    <xf numFmtId="0" fontId="0" fillId="10" borderId="59" xfId="0" applyFill="1" applyBorder="1" applyAlignment="1">
      <alignment horizontal="center" vertical="center" wrapText="1"/>
    </xf>
    <xf numFmtId="0" fontId="0" fillId="10" borderId="60" xfId="0" applyFill="1" applyBorder="1" applyAlignment="1">
      <alignment horizontal="center" vertical="center" wrapText="1"/>
    </xf>
    <xf numFmtId="0" fontId="1" fillId="0" borderId="68" xfId="1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8" borderId="44" xfId="2" applyFont="1" applyFill="1" applyBorder="1" applyAlignment="1">
      <alignment horizontal="center" vertical="center" wrapText="1"/>
    </xf>
    <xf numFmtId="0" fontId="3" fillId="8" borderId="45" xfId="2" applyFont="1" applyFill="1" applyBorder="1" applyAlignment="1">
      <alignment horizontal="center" vertical="center" wrapText="1"/>
    </xf>
    <xf numFmtId="0" fontId="3" fillId="8" borderId="48" xfId="2" applyFont="1" applyFill="1" applyBorder="1" applyAlignment="1">
      <alignment horizontal="center" vertical="center" wrapText="1"/>
    </xf>
  </cellXfs>
  <cellStyles count="5">
    <cellStyle name="Neutralno" xfId="4" builtinId="28"/>
    <cellStyle name="Normal 2" xfId="1"/>
    <cellStyle name="Normal 3" xfId="2"/>
    <cellStyle name="Normal 3 2" xfId="3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57"/>
  <sheetViews>
    <sheetView tabSelected="1" view="pageBreakPreview" topLeftCell="A570" zoomScaleNormal="50" zoomScaleSheetLayoutView="100" zoomScalePageLayoutView="55" workbookViewId="0">
      <selection activeCell="C686" sqref="C686"/>
    </sheetView>
  </sheetViews>
  <sheetFormatPr defaultColWidth="9.140625" defaultRowHeight="39.950000000000003" customHeight="1" x14ac:dyDescent="0.2"/>
  <cols>
    <col min="1" max="1" width="5.5703125" style="1069" bestFit="1" customWidth="1"/>
    <col min="2" max="2" width="26.140625" style="18" customWidth="1"/>
    <col min="3" max="3" width="16.42578125" style="13" customWidth="1"/>
    <col min="4" max="4" width="16.7109375" style="13" customWidth="1"/>
    <col min="5" max="5" width="17.5703125" style="13" customWidth="1"/>
    <col min="6" max="6" width="17.5703125" style="23" customWidth="1"/>
    <col min="7" max="7" width="24.85546875" style="15" customWidth="1"/>
    <col min="8" max="8" width="17.5703125" style="13" customWidth="1"/>
    <col min="9" max="9" width="13.42578125" style="13" customWidth="1"/>
    <col min="10" max="10" width="22.42578125" style="19" customWidth="1"/>
    <col min="11" max="11" width="15.42578125" style="13" customWidth="1"/>
    <col min="12" max="12" width="19.5703125" style="13" customWidth="1"/>
    <col min="13" max="13" width="19.140625" style="13" customWidth="1"/>
    <col min="14" max="14" width="21.7109375" style="19" customWidth="1"/>
    <col min="15" max="16" width="14.5703125" style="13" customWidth="1"/>
    <col min="17" max="18" width="12.42578125" style="19" customWidth="1"/>
    <col min="19" max="19" width="0.85546875" style="11" customWidth="1"/>
    <col min="20" max="20" width="20.28515625" style="12" customWidth="1"/>
    <col min="21" max="21" width="26.7109375" style="1033" customWidth="1"/>
    <col min="22" max="22" width="47.28515625" style="13" customWidth="1"/>
    <col min="23" max="23" width="16.28515625" style="13" customWidth="1"/>
    <col min="24" max="24" width="17.42578125" style="13" customWidth="1"/>
    <col min="25" max="16384" width="9.140625" style="13"/>
  </cols>
  <sheetData>
    <row r="1" spans="1:22" ht="39.950000000000003" customHeight="1" x14ac:dyDescent="0.2">
      <c r="A1" s="9"/>
      <c r="B1" s="860" t="s">
        <v>1085</v>
      </c>
    </row>
    <row r="2" spans="1:22" ht="60.75" thickBot="1" x14ac:dyDescent="0.25">
      <c r="A2" s="1121"/>
      <c r="B2" s="1010"/>
      <c r="C2" s="1214" t="s">
        <v>312</v>
      </c>
      <c r="D2" s="1215"/>
      <c r="E2" s="1216"/>
      <c r="F2" s="120"/>
      <c r="G2" s="120" t="s">
        <v>1</v>
      </c>
      <c r="H2" s="120"/>
      <c r="I2" s="120"/>
      <c r="J2" s="120"/>
      <c r="K2" s="121" t="s">
        <v>2</v>
      </c>
      <c r="L2" s="122"/>
      <c r="M2" s="122"/>
      <c r="N2" s="123"/>
      <c r="O2" s="120" t="s">
        <v>3</v>
      </c>
      <c r="P2" s="120"/>
      <c r="Q2" s="120"/>
      <c r="R2" s="120"/>
      <c r="U2" s="1034"/>
    </row>
    <row r="3" spans="1:22" s="14" customFormat="1" ht="75.75" customHeight="1" thickBot="1" x14ac:dyDescent="0.25">
      <c r="A3" s="126" t="s">
        <v>4</v>
      </c>
      <c r="B3" s="32" t="s">
        <v>5</v>
      </c>
      <c r="C3" s="127" t="s">
        <v>6</v>
      </c>
      <c r="D3" s="127" t="s">
        <v>7</v>
      </c>
      <c r="E3" s="127" t="s">
        <v>8</v>
      </c>
      <c r="F3" s="127" t="s">
        <v>514</v>
      </c>
      <c r="G3" s="128" t="s">
        <v>9</v>
      </c>
      <c r="H3" s="128" t="s">
        <v>10</v>
      </c>
      <c r="I3" s="128" t="s">
        <v>11</v>
      </c>
      <c r="J3" s="129" t="s">
        <v>313</v>
      </c>
      <c r="K3" s="128" t="s">
        <v>13</v>
      </c>
      <c r="L3" s="128" t="s">
        <v>14</v>
      </c>
      <c r="M3" s="128" t="s">
        <v>15</v>
      </c>
      <c r="N3" s="129" t="s">
        <v>314</v>
      </c>
      <c r="O3" s="128" t="s">
        <v>17</v>
      </c>
      <c r="P3" s="128" t="s">
        <v>18</v>
      </c>
      <c r="Q3" s="130" t="s">
        <v>19</v>
      </c>
      <c r="R3" s="130" t="s">
        <v>20</v>
      </c>
      <c r="S3" s="131"/>
      <c r="T3" s="1011" t="s">
        <v>315</v>
      </c>
      <c r="U3" s="1035" t="s">
        <v>973</v>
      </c>
    </row>
    <row r="4" spans="1:22" ht="12.75" customHeight="1" thickBot="1" x14ac:dyDescent="0.25">
      <c r="A4" s="830">
        <v>1</v>
      </c>
      <c r="B4" s="124">
        <f t="shared" ref="B4:I4" si="0">A4+1</f>
        <v>2</v>
      </c>
      <c r="C4" s="459">
        <f t="shared" si="0"/>
        <v>3</v>
      </c>
      <c r="D4" s="459">
        <f t="shared" si="0"/>
        <v>4</v>
      </c>
      <c r="E4" s="459">
        <f t="shared" si="0"/>
        <v>5</v>
      </c>
      <c r="F4" s="459">
        <f>E4+1</f>
        <v>6</v>
      </c>
      <c r="G4" s="124">
        <f>F4+1</f>
        <v>7</v>
      </c>
      <c r="H4" s="125">
        <f t="shared" si="0"/>
        <v>8</v>
      </c>
      <c r="I4" s="125">
        <f t="shared" si="0"/>
        <v>9</v>
      </c>
      <c r="J4" s="125">
        <f t="shared" ref="J4:T4" si="1">I4+1</f>
        <v>10</v>
      </c>
      <c r="K4" s="125">
        <f t="shared" si="1"/>
        <v>11</v>
      </c>
      <c r="L4" s="125">
        <f t="shared" si="1"/>
        <v>12</v>
      </c>
      <c r="M4" s="125">
        <f t="shared" si="1"/>
        <v>13</v>
      </c>
      <c r="N4" s="125">
        <f t="shared" si="1"/>
        <v>14</v>
      </c>
      <c r="O4" s="125">
        <f t="shared" si="1"/>
        <v>15</v>
      </c>
      <c r="P4" s="125">
        <f t="shared" si="1"/>
        <v>16</v>
      </c>
      <c r="Q4" s="125">
        <f t="shared" si="1"/>
        <v>17</v>
      </c>
      <c r="R4" s="125">
        <f t="shared" si="1"/>
        <v>18</v>
      </c>
      <c r="S4" s="125">
        <f t="shared" si="1"/>
        <v>19</v>
      </c>
      <c r="T4" s="1012">
        <f t="shared" si="1"/>
        <v>20</v>
      </c>
      <c r="U4" s="1036">
        <v>21</v>
      </c>
    </row>
    <row r="5" spans="1:22" ht="50.1" customHeight="1" x14ac:dyDescent="0.2">
      <c r="A5" s="1182">
        <v>1</v>
      </c>
      <c r="B5" s="1179" t="s">
        <v>1000</v>
      </c>
      <c r="C5" s="493" t="s">
        <v>515</v>
      </c>
      <c r="D5" s="493" t="s">
        <v>515</v>
      </c>
      <c r="E5" s="628"/>
      <c r="F5" s="458" t="s">
        <v>515</v>
      </c>
      <c r="G5" s="45">
        <v>15</v>
      </c>
      <c r="H5" s="42"/>
      <c r="I5" s="42"/>
      <c r="J5" s="63">
        <v>1.6</v>
      </c>
      <c r="K5" s="42">
        <v>5.4</v>
      </c>
      <c r="L5" s="42">
        <v>3.95</v>
      </c>
      <c r="M5" s="42"/>
      <c r="N5" s="88">
        <v>1.6</v>
      </c>
      <c r="O5" s="42"/>
      <c r="P5" s="45"/>
      <c r="Q5" s="42">
        <v>2.85</v>
      </c>
      <c r="R5" s="42">
        <v>1.35</v>
      </c>
      <c r="S5" s="35"/>
      <c r="T5" s="690">
        <f>SUM(K5:M5)*1.13+SUM(O5:R5)</f>
        <v>14.765499999999999</v>
      </c>
      <c r="U5" s="1037"/>
      <c r="V5" s="14"/>
    </row>
    <row r="6" spans="1:22" ht="50.1" customHeight="1" x14ac:dyDescent="0.2">
      <c r="A6" s="1183"/>
      <c r="B6" s="1180"/>
      <c r="C6" s="488" t="s">
        <v>516</v>
      </c>
      <c r="D6" s="488" t="s">
        <v>516</v>
      </c>
      <c r="E6" s="362"/>
      <c r="F6" s="179" t="s">
        <v>516</v>
      </c>
      <c r="G6" s="89">
        <v>15</v>
      </c>
      <c r="H6" s="89"/>
      <c r="I6" s="89"/>
      <c r="J6" s="90">
        <v>1.6</v>
      </c>
      <c r="K6" s="89">
        <v>5.4</v>
      </c>
      <c r="L6" s="89">
        <v>3.95</v>
      </c>
      <c r="M6" s="89"/>
      <c r="N6" s="91">
        <v>1.6</v>
      </c>
      <c r="O6" s="89"/>
      <c r="P6" s="89"/>
      <c r="Q6" s="16">
        <v>2.85</v>
      </c>
      <c r="R6" s="89">
        <v>1.35</v>
      </c>
      <c r="S6" s="27"/>
      <c r="T6" s="692">
        <f t="shared" ref="T6:T9" si="2">SUM(K6:M6)*1.13+SUM(O6:R6)</f>
        <v>14.765499999999999</v>
      </c>
      <c r="U6" s="1038"/>
      <c r="V6" s="14"/>
    </row>
    <row r="7" spans="1:22" ht="50.1" customHeight="1" x14ac:dyDescent="0.2">
      <c r="A7" s="1183"/>
      <c r="B7" s="1180"/>
      <c r="C7" s="488" t="s">
        <v>517</v>
      </c>
      <c r="D7" s="488" t="s">
        <v>517</v>
      </c>
      <c r="E7" s="362"/>
      <c r="F7" s="179" t="s">
        <v>517</v>
      </c>
      <c r="G7" s="89">
        <v>15</v>
      </c>
      <c r="H7" s="89"/>
      <c r="I7" s="89"/>
      <c r="J7" s="90">
        <v>1.6</v>
      </c>
      <c r="K7" s="89">
        <v>5.4</v>
      </c>
      <c r="L7" s="89">
        <v>3.95</v>
      </c>
      <c r="M7" s="89"/>
      <c r="N7" s="91">
        <v>1.6</v>
      </c>
      <c r="O7" s="89"/>
      <c r="P7" s="89"/>
      <c r="Q7" s="16">
        <v>2.85</v>
      </c>
      <c r="R7" s="89">
        <v>1.35</v>
      </c>
      <c r="S7" s="27"/>
      <c r="T7" s="692">
        <f>SUM(K7:M7)*1.13+SUM(O7:R7)</f>
        <v>14.765499999999999</v>
      </c>
      <c r="U7" s="1038"/>
      <c r="V7" s="14"/>
    </row>
    <row r="8" spans="1:22" ht="50.1" customHeight="1" x14ac:dyDescent="0.2">
      <c r="A8" s="1183"/>
      <c r="B8" s="1180"/>
      <c r="C8" s="488" t="s">
        <v>518</v>
      </c>
      <c r="D8" s="488" t="s">
        <v>518</v>
      </c>
      <c r="E8" s="488" t="s">
        <v>518</v>
      </c>
      <c r="F8" s="179" t="s">
        <v>518</v>
      </c>
      <c r="G8" s="89">
        <v>15</v>
      </c>
      <c r="H8" s="89"/>
      <c r="I8" s="89"/>
      <c r="J8" s="90">
        <v>1.6</v>
      </c>
      <c r="K8" s="89">
        <v>5.4</v>
      </c>
      <c r="L8" s="89">
        <v>3.95</v>
      </c>
      <c r="M8" s="89"/>
      <c r="N8" s="91">
        <v>1.6</v>
      </c>
      <c r="O8" s="656">
        <v>1</v>
      </c>
      <c r="P8" s="89"/>
      <c r="Q8" s="16">
        <v>2.85</v>
      </c>
      <c r="R8" s="89">
        <v>0.40500000000000003</v>
      </c>
      <c r="S8" s="27"/>
      <c r="T8" s="692">
        <f t="shared" si="2"/>
        <v>14.820499999999999</v>
      </c>
      <c r="U8" s="1038"/>
      <c r="V8" s="283"/>
    </row>
    <row r="9" spans="1:22" ht="50.1" customHeight="1" x14ac:dyDescent="0.2">
      <c r="A9" s="1183"/>
      <c r="B9" s="1180"/>
      <c r="C9" s="488" t="s">
        <v>519</v>
      </c>
      <c r="D9" s="488" t="s">
        <v>519</v>
      </c>
      <c r="E9" s="362"/>
      <c r="F9" s="179" t="s">
        <v>519</v>
      </c>
      <c r="G9" s="89">
        <v>15</v>
      </c>
      <c r="H9" s="89"/>
      <c r="I9" s="89"/>
      <c r="J9" s="90">
        <v>1.6</v>
      </c>
      <c r="K9" s="89">
        <v>5.4</v>
      </c>
      <c r="L9" s="89">
        <v>3.95</v>
      </c>
      <c r="M9" s="89"/>
      <c r="N9" s="91">
        <v>1.6</v>
      </c>
      <c r="O9" s="656">
        <v>1</v>
      </c>
      <c r="P9" s="89"/>
      <c r="Q9" s="16">
        <v>2.85</v>
      </c>
      <c r="R9" s="89">
        <v>1.35</v>
      </c>
      <c r="S9" s="27"/>
      <c r="T9" s="692">
        <f t="shared" si="2"/>
        <v>15.765499999999999</v>
      </c>
      <c r="U9" s="1038"/>
      <c r="V9" s="283"/>
    </row>
    <row r="10" spans="1:22" ht="50.1" customHeight="1" thickBot="1" x14ac:dyDescent="0.25">
      <c r="A10" s="1184"/>
      <c r="B10" s="1181"/>
      <c r="C10" s="494" t="s">
        <v>520</v>
      </c>
      <c r="D10" s="494" t="s">
        <v>520</v>
      </c>
      <c r="E10" s="494" t="s">
        <v>520</v>
      </c>
      <c r="F10" s="98" t="s">
        <v>520</v>
      </c>
      <c r="G10" s="47">
        <v>15</v>
      </c>
      <c r="H10" s="46"/>
      <c r="I10" s="46"/>
      <c r="J10" s="64">
        <v>1.6</v>
      </c>
      <c r="K10" s="46">
        <v>5.4</v>
      </c>
      <c r="L10" s="46">
        <v>3.95</v>
      </c>
      <c r="M10" s="46"/>
      <c r="N10" s="93">
        <v>1.6</v>
      </c>
      <c r="O10" s="657">
        <v>0.5</v>
      </c>
      <c r="P10" s="658">
        <v>0.5</v>
      </c>
      <c r="Q10" s="46">
        <v>2.85</v>
      </c>
      <c r="R10" s="46">
        <v>1.35</v>
      </c>
      <c r="S10" s="36"/>
      <c r="T10" s="688">
        <f>SUM(K10:M10)*1.13+SUM(O10:R10)</f>
        <v>15.765499999999999</v>
      </c>
      <c r="U10" s="1039"/>
      <c r="V10" s="283"/>
    </row>
    <row r="11" spans="1:22" s="15" customFormat="1" ht="50.1" customHeight="1" thickBot="1" x14ac:dyDescent="0.25">
      <c r="A11" s="353">
        <v>2</v>
      </c>
      <c r="B11" s="352" t="s">
        <v>1058</v>
      </c>
      <c r="C11" s="258" t="s">
        <v>27</v>
      </c>
      <c r="D11" s="258" t="s">
        <v>27</v>
      </c>
      <c r="E11" s="258" t="s">
        <v>27</v>
      </c>
      <c r="F11" s="33" t="s">
        <v>27</v>
      </c>
      <c r="G11" s="94">
        <v>25</v>
      </c>
      <c r="H11" s="94">
        <v>10</v>
      </c>
      <c r="I11" s="94"/>
      <c r="J11" s="99">
        <v>25</v>
      </c>
      <c r="K11" s="94">
        <v>6.75</v>
      </c>
      <c r="L11" s="94">
        <v>0.6</v>
      </c>
      <c r="M11" s="94"/>
      <c r="N11" s="100">
        <v>4</v>
      </c>
      <c r="O11" s="94" t="s">
        <v>24</v>
      </c>
      <c r="P11" s="94" t="s">
        <v>24</v>
      </c>
      <c r="Q11" s="57">
        <v>2.85</v>
      </c>
      <c r="R11" s="94">
        <v>1.35</v>
      </c>
      <c r="S11" s="37"/>
      <c r="T11" s="1013">
        <f t="shared" ref="T11:T15" si="3">SUM(K11:M11)*1.13+SUM(O11:R11)</f>
        <v>12.505499999999998</v>
      </c>
      <c r="U11" s="993"/>
      <c r="V11" s="283"/>
    </row>
    <row r="12" spans="1:22" ht="50.1" customHeight="1" x14ac:dyDescent="0.2">
      <c r="A12" s="1182">
        <v>3</v>
      </c>
      <c r="B12" s="1179" t="s">
        <v>1001</v>
      </c>
      <c r="C12" s="238" t="s">
        <v>33</v>
      </c>
      <c r="D12" s="238" t="s">
        <v>33</v>
      </c>
      <c r="E12" s="238" t="s">
        <v>34</v>
      </c>
      <c r="F12" s="181" t="s">
        <v>33</v>
      </c>
      <c r="G12" s="45">
        <v>12</v>
      </c>
      <c r="H12" s="45">
        <v>6.79</v>
      </c>
      <c r="I12" s="45">
        <v>4.78</v>
      </c>
      <c r="J12" s="87">
        <v>12</v>
      </c>
      <c r="K12" s="45">
        <v>4.2699999999999996</v>
      </c>
      <c r="L12" s="45">
        <v>1.62</v>
      </c>
      <c r="M12" s="45">
        <v>1.52</v>
      </c>
      <c r="N12" s="88">
        <v>2.56</v>
      </c>
      <c r="O12" s="659">
        <f>+K12*0.11</f>
        <v>0.46969999999999995</v>
      </c>
      <c r="P12" s="45"/>
      <c r="Q12" s="42">
        <v>2.85</v>
      </c>
      <c r="R12" s="45">
        <v>0.40500000000000003</v>
      </c>
      <c r="S12" s="29"/>
      <c r="T12" s="690">
        <f t="shared" si="3"/>
        <v>12.097999999999999</v>
      </c>
      <c r="U12" s="1040"/>
      <c r="V12" s="283"/>
    </row>
    <row r="13" spans="1:22" ht="50.1" customHeight="1" x14ac:dyDescent="0.2">
      <c r="A13" s="1183"/>
      <c r="B13" s="1180"/>
      <c r="C13" s="259" t="s">
        <v>35</v>
      </c>
      <c r="D13" s="259" t="s">
        <v>35</v>
      </c>
      <c r="E13" s="259" t="s">
        <v>36</v>
      </c>
      <c r="F13" s="182" t="s">
        <v>35</v>
      </c>
      <c r="G13" s="89">
        <v>12</v>
      </c>
      <c r="H13" s="89">
        <v>6.79</v>
      </c>
      <c r="I13" s="89"/>
      <c r="J13" s="90">
        <v>12</v>
      </c>
      <c r="K13" s="89">
        <v>4.2699999999999996</v>
      </c>
      <c r="L13" s="89">
        <v>1.62</v>
      </c>
      <c r="M13" s="89"/>
      <c r="N13" s="91">
        <v>2.56</v>
      </c>
      <c r="O13" s="89"/>
      <c r="P13" s="89"/>
      <c r="Q13" s="16">
        <v>2.85</v>
      </c>
      <c r="R13" s="50">
        <v>1.35</v>
      </c>
      <c r="S13" s="27"/>
      <c r="T13" s="692">
        <f>SUM(K13:M13)*1.13+SUM(O13:R13)</f>
        <v>10.855699999999999</v>
      </c>
      <c r="U13" s="1041"/>
      <c r="V13" s="283"/>
    </row>
    <row r="14" spans="1:22" ht="50.1" customHeight="1" x14ac:dyDescent="0.2">
      <c r="A14" s="1183"/>
      <c r="B14" s="1180"/>
      <c r="C14" s="259" t="s">
        <v>37</v>
      </c>
      <c r="D14" s="259" t="s">
        <v>37</v>
      </c>
      <c r="E14" s="259" t="s">
        <v>37</v>
      </c>
      <c r="F14" s="182" t="s">
        <v>37</v>
      </c>
      <c r="G14" s="89">
        <v>12</v>
      </c>
      <c r="H14" s="89"/>
      <c r="I14" s="89"/>
      <c r="J14" s="90">
        <v>12</v>
      </c>
      <c r="K14" s="89">
        <v>4.2699999999999996</v>
      </c>
      <c r="L14" s="89"/>
      <c r="M14" s="89"/>
      <c r="N14" s="91">
        <v>2.56</v>
      </c>
      <c r="O14" s="89"/>
      <c r="P14" s="89"/>
      <c r="Q14" s="16">
        <v>2.85</v>
      </c>
      <c r="R14" s="50">
        <v>1.35</v>
      </c>
      <c r="S14" s="27"/>
      <c r="T14" s="692">
        <f t="shared" si="3"/>
        <v>9.0250999999999983</v>
      </c>
      <c r="U14" s="1041"/>
      <c r="V14" s="283"/>
    </row>
    <row r="15" spans="1:22" ht="50.1" customHeight="1" x14ac:dyDescent="0.2">
      <c r="A15" s="1183"/>
      <c r="B15" s="1180"/>
      <c r="C15" s="259" t="s">
        <v>38</v>
      </c>
      <c r="D15" s="259" t="s">
        <v>38</v>
      </c>
      <c r="E15" s="259" t="s">
        <v>38</v>
      </c>
      <c r="F15" s="182" t="s">
        <v>38</v>
      </c>
      <c r="G15" s="89">
        <v>12</v>
      </c>
      <c r="H15" s="89"/>
      <c r="I15" s="89"/>
      <c r="J15" s="90">
        <v>12</v>
      </c>
      <c r="K15" s="89">
        <v>4.2699999999999996</v>
      </c>
      <c r="L15" s="89"/>
      <c r="M15" s="89"/>
      <c r="N15" s="91">
        <v>2.56</v>
      </c>
      <c r="O15" s="656">
        <f>0.11*K15</f>
        <v>0.46969999999999995</v>
      </c>
      <c r="P15" s="89"/>
      <c r="Q15" s="16">
        <v>2.85</v>
      </c>
      <c r="R15" s="50">
        <v>1.35</v>
      </c>
      <c r="S15" s="27"/>
      <c r="T15" s="692">
        <f t="shared" si="3"/>
        <v>9.4947999999999997</v>
      </c>
      <c r="U15" s="1041"/>
      <c r="V15" s="283"/>
    </row>
    <row r="16" spans="1:22" ht="50.1" customHeight="1" thickBot="1" x14ac:dyDescent="0.25">
      <c r="A16" s="1184"/>
      <c r="B16" s="1181"/>
      <c r="C16" s="260" t="s">
        <v>39</v>
      </c>
      <c r="D16" s="260" t="s">
        <v>39</v>
      </c>
      <c r="E16" s="260" t="s">
        <v>39</v>
      </c>
      <c r="F16" s="183" t="s">
        <v>39</v>
      </c>
      <c r="G16" s="47">
        <v>12</v>
      </c>
      <c r="H16" s="47"/>
      <c r="I16" s="47"/>
      <c r="J16" s="92">
        <v>12</v>
      </c>
      <c r="K16" s="47">
        <v>4.2699999999999996</v>
      </c>
      <c r="L16" s="47"/>
      <c r="M16" s="47"/>
      <c r="N16" s="93">
        <v>2.56</v>
      </c>
      <c r="O16" s="47"/>
      <c r="P16" s="47"/>
      <c r="Q16" s="46">
        <v>2.85</v>
      </c>
      <c r="R16" s="104">
        <v>1.35</v>
      </c>
      <c r="S16" s="30"/>
      <c r="T16" s="692">
        <f>SUM(K16:M16)*1.13+SUM(O16:R16)</f>
        <v>9.0250999999999983</v>
      </c>
      <c r="U16" s="995"/>
      <c r="V16" s="283"/>
    </row>
    <row r="17" spans="1:22" ht="50.1" customHeight="1" x14ac:dyDescent="0.2">
      <c r="A17" s="1182">
        <v>4</v>
      </c>
      <c r="B17" s="1179" t="s">
        <v>1002</v>
      </c>
      <c r="C17" s="261" t="s">
        <v>44</v>
      </c>
      <c r="D17" s="238" t="s">
        <v>44</v>
      </c>
      <c r="E17" s="238" t="s">
        <v>44</v>
      </c>
      <c r="F17" s="181" t="s">
        <v>44</v>
      </c>
      <c r="G17" s="42" t="s">
        <v>1061</v>
      </c>
      <c r="H17" s="48">
        <v>5.27</v>
      </c>
      <c r="I17" s="45"/>
      <c r="J17" s="101">
        <v>11.88</v>
      </c>
      <c r="K17" s="67">
        <v>5.81</v>
      </c>
      <c r="L17" s="67">
        <v>2.54</v>
      </c>
      <c r="M17" s="67">
        <v>1.6</v>
      </c>
      <c r="N17" s="110">
        <v>8.7200000000000006</v>
      </c>
      <c r="O17" s="659">
        <v>1</v>
      </c>
      <c r="P17" s="45" t="s">
        <v>24</v>
      </c>
      <c r="Q17" s="42">
        <v>2.85</v>
      </c>
      <c r="R17" s="45">
        <v>0.40500000000000003</v>
      </c>
      <c r="S17" s="29"/>
      <c r="T17" s="690">
        <f>SUM(K17:M17)*1.13+SUM(O17:R17)</f>
        <v>15.498499999999996</v>
      </c>
      <c r="U17" s="1040"/>
      <c r="V17" s="283"/>
    </row>
    <row r="18" spans="1:22" ht="50.1" customHeight="1" x14ac:dyDescent="0.2">
      <c r="A18" s="1183"/>
      <c r="B18" s="1180"/>
      <c r="C18" s="1171" t="s">
        <v>45</v>
      </c>
      <c r="D18" s="1137"/>
      <c r="E18" s="1137"/>
      <c r="F18" s="182" t="s">
        <v>523</v>
      </c>
      <c r="G18" s="16" t="s">
        <v>1061</v>
      </c>
      <c r="H18" s="89"/>
      <c r="I18" s="89"/>
      <c r="J18" s="102">
        <v>8.7200000000000006</v>
      </c>
      <c r="K18" s="50">
        <v>5.81</v>
      </c>
      <c r="L18" s="89"/>
      <c r="M18" s="89"/>
      <c r="N18" s="106">
        <v>3.49</v>
      </c>
      <c r="O18" s="656">
        <v>1</v>
      </c>
      <c r="P18" s="89" t="s">
        <v>24</v>
      </c>
      <c r="Q18" s="16">
        <v>2.85</v>
      </c>
      <c r="R18" s="89">
        <v>1.35</v>
      </c>
      <c r="S18" s="27"/>
      <c r="T18" s="692">
        <f>SUM(K18:M18)*1.13+SUM(O18:R18)</f>
        <v>11.7653</v>
      </c>
      <c r="U18" s="1041"/>
      <c r="V18" s="283"/>
    </row>
    <row r="19" spans="1:22" ht="50.1" customHeight="1" x14ac:dyDescent="0.2">
      <c r="A19" s="1183"/>
      <c r="B19" s="1180"/>
      <c r="C19" s="1171"/>
      <c r="D19" s="1137"/>
      <c r="E19" s="1137"/>
      <c r="F19" s="182" t="s">
        <v>524</v>
      </c>
      <c r="G19" s="16" t="s">
        <v>1061</v>
      </c>
      <c r="H19" s="89"/>
      <c r="I19" s="89"/>
      <c r="J19" s="102">
        <v>8.7200000000000006</v>
      </c>
      <c r="K19" s="50">
        <v>5.81</v>
      </c>
      <c r="L19" s="89"/>
      <c r="M19" s="89"/>
      <c r="N19" s="106">
        <v>3.49</v>
      </c>
      <c r="O19" s="656">
        <v>1</v>
      </c>
      <c r="P19" s="89" t="s">
        <v>24</v>
      </c>
      <c r="Q19" s="16">
        <v>2.85</v>
      </c>
      <c r="R19" s="89">
        <v>1.35</v>
      </c>
      <c r="S19" s="27"/>
      <c r="T19" s="692">
        <f t="shared" ref="T19" si="4">SUM(K19:M19)*1.13+SUM(O19:R19)</f>
        <v>11.7653</v>
      </c>
      <c r="U19" s="1041"/>
      <c r="V19" s="283"/>
    </row>
    <row r="20" spans="1:22" ht="50.1" customHeight="1" thickBot="1" x14ac:dyDescent="0.25">
      <c r="A20" s="1184"/>
      <c r="B20" s="1181"/>
      <c r="C20" s="262" t="s">
        <v>46</v>
      </c>
      <c r="D20" s="217"/>
      <c r="E20" s="217"/>
      <c r="F20" s="183" t="s">
        <v>46</v>
      </c>
      <c r="G20" s="46" t="s">
        <v>1061</v>
      </c>
      <c r="H20" s="47"/>
      <c r="I20" s="47"/>
      <c r="J20" s="103">
        <v>8.7200000000000006</v>
      </c>
      <c r="K20" s="104">
        <v>6.33</v>
      </c>
      <c r="L20" s="47"/>
      <c r="M20" s="47"/>
      <c r="N20" s="111">
        <v>3.8</v>
      </c>
      <c r="O20" s="47" t="s">
        <v>24</v>
      </c>
      <c r="P20" s="47" t="s">
        <v>24</v>
      </c>
      <c r="Q20" s="46">
        <v>2.85</v>
      </c>
      <c r="R20" s="47">
        <v>1.35</v>
      </c>
      <c r="S20" s="30"/>
      <c r="T20" s="688">
        <f>SUM(K20:M20)*1.13+SUM(O20:R20)</f>
        <v>11.3529</v>
      </c>
      <c r="U20" s="995"/>
      <c r="V20" s="283"/>
    </row>
    <row r="21" spans="1:22" ht="50.1" customHeight="1" x14ac:dyDescent="0.2">
      <c r="A21" s="1203">
        <v>5</v>
      </c>
      <c r="B21" s="1199" t="s">
        <v>467</v>
      </c>
      <c r="C21" s="491" t="s">
        <v>468</v>
      </c>
      <c r="D21" s="491" t="s">
        <v>468</v>
      </c>
      <c r="E21" s="491" t="s">
        <v>468</v>
      </c>
      <c r="F21" s="196" t="s">
        <v>468</v>
      </c>
      <c r="G21" s="45">
        <v>25</v>
      </c>
      <c r="H21" s="45">
        <v>10</v>
      </c>
      <c r="I21" s="45"/>
      <c r="J21" s="101" t="s">
        <v>501</v>
      </c>
      <c r="K21" s="45">
        <v>5.26</v>
      </c>
      <c r="L21" s="45">
        <v>1</v>
      </c>
      <c r="M21" s="45"/>
      <c r="N21" s="69" t="s">
        <v>502</v>
      </c>
      <c r="O21" s="659">
        <v>0.1</v>
      </c>
      <c r="P21" s="659">
        <v>0.1</v>
      </c>
      <c r="Q21" s="45">
        <v>2.85</v>
      </c>
      <c r="R21" s="67">
        <v>1.35</v>
      </c>
      <c r="S21" s="29"/>
      <c r="T21" s="690">
        <f t="shared" ref="T21:T25" si="5">SUM(K21:M21)*1.13+SUM(O21:R21)</f>
        <v>11.473800000000001</v>
      </c>
      <c r="U21" s="953"/>
      <c r="V21" s="14"/>
    </row>
    <row r="22" spans="1:22" ht="50.1" customHeight="1" thickBot="1" x14ac:dyDescent="0.25">
      <c r="A22" s="1204"/>
      <c r="B22" s="1202"/>
      <c r="C22" s="492" t="s">
        <v>1071</v>
      </c>
      <c r="D22" s="512"/>
      <c r="E22" s="512"/>
      <c r="F22" s="205" t="s">
        <v>1145</v>
      </c>
      <c r="G22" s="47">
        <v>25</v>
      </c>
      <c r="H22" s="47"/>
      <c r="I22" s="47"/>
      <c r="J22" s="103"/>
      <c r="K22" s="47">
        <v>5.26</v>
      </c>
      <c r="L22" s="47"/>
      <c r="M22" s="47"/>
      <c r="N22" s="83" t="s">
        <v>502</v>
      </c>
      <c r="O22" s="47"/>
      <c r="P22" s="47"/>
      <c r="Q22" s="47">
        <v>2.85</v>
      </c>
      <c r="R22" s="104">
        <v>1.35</v>
      </c>
      <c r="S22" s="30"/>
      <c r="T22" s="688">
        <f t="shared" si="5"/>
        <v>10.143799999999999</v>
      </c>
      <c r="U22" s="955"/>
      <c r="V22" s="14"/>
    </row>
    <row r="23" spans="1:22" ht="50.1" customHeight="1" x14ac:dyDescent="0.2">
      <c r="A23" s="1182">
        <v>6</v>
      </c>
      <c r="B23" s="1179" t="s">
        <v>1003</v>
      </c>
      <c r="C23" s="489" t="s">
        <v>563</v>
      </c>
      <c r="D23" s="489" t="s">
        <v>563</v>
      </c>
      <c r="E23" s="489" t="s">
        <v>563</v>
      </c>
      <c r="F23" s="181" t="s">
        <v>563</v>
      </c>
      <c r="G23" s="45">
        <v>22.47</v>
      </c>
      <c r="H23" s="45"/>
      <c r="I23" s="45"/>
      <c r="J23" s="87">
        <v>13.48</v>
      </c>
      <c r="K23" s="45">
        <v>5.32</v>
      </c>
      <c r="L23" s="45">
        <v>1.45</v>
      </c>
      <c r="M23" s="45">
        <v>1.65</v>
      </c>
      <c r="N23" s="44">
        <v>5.05</v>
      </c>
      <c r="O23" s="45"/>
      <c r="P23" s="45"/>
      <c r="Q23" s="42">
        <v>2.85</v>
      </c>
      <c r="R23" s="45">
        <v>0.40500000000000003</v>
      </c>
      <c r="S23" s="29"/>
      <c r="T23" s="690">
        <f t="shared" si="5"/>
        <v>12.769600000000001</v>
      </c>
      <c r="U23" s="1040"/>
      <c r="V23" s="14"/>
    </row>
    <row r="24" spans="1:22" ht="50.1" customHeight="1" x14ac:dyDescent="0.2">
      <c r="A24" s="1183"/>
      <c r="B24" s="1180"/>
      <c r="C24" s="485" t="s">
        <v>564</v>
      </c>
      <c r="D24" s="485" t="s">
        <v>564</v>
      </c>
      <c r="E24" s="571" t="s">
        <v>564</v>
      </c>
      <c r="F24" s="182" t="s">
        <v>564</v>
      </c>
      <c r="G24" s="89">
        <v>22.47</v>
      </c>
      <c r="H24" s="89"/>
      <c r="I24" s="89"/>
      <c r="J24" s="90">
        <v>13.48</v>
      </c>
      <c r="K24" s="89">
        <v>5.32</v>
      </c>
      <c r="L24" s="89">
        <v>1.45</v>
      </c>
      <c r="M24" s="89">
        <v>1.65</v>
      </c>
      <c r="N24" s="17" t="s">
        <v>913</v>
      </c>
      <c r="O24" s="89"/>
      <c r="P24" s="89"/>
      <c r="Q24" s="16">
        <v>2.85</v>
      </c>
      <c r="R24" s="89">
        <v>1.35</v>
      </c>
      <c r="S24" s="27"/>
      <c r="T24" s="692">
        <f t="shared" si="5"/>
        <v>13.714600000000001</v>
      </c>
      <c r="U24" s="1041"/>
      <c r="V24" s="637"/>
    </row>
    <row r="25" spans="1:22" ht="50.1" customHeight="1" thickBot="1" x14ac:dyDescent="0.25">
      <c r="A25" s="1184"/>
      <c r="B25" s="1181"/>
      <c r="C25" s="262" t="str">
        <f>$E$23</f>
        <v>Grad Belišće</v>
      </c>
      <c r="D25" s="218"/>
      <c r="E25" s="219"/>
      <c r="F25" s="169" t="str">
        <f>$E$23</f>
        <v>Grad Belišće</v>
      </c>
      <c r="G25" s="47">
        <v>15.57</v>
      </c>
      <c r="H25" s="47"/>
      <c r="I25" s="47"/>
      <c r="J25" s="92">
        <v>9.34</v>
      </c>
      <c r="K25" s="47">
        <v>5.32</v>
      </c>
      <c r="L25" s="47"/>
      <c r="M25" s="47"/>
      <c r="N25" s="93">
        <v>3.19</v>
      </c>
      <c r="O25" s="47"/>
      <c r="P25" s="47"/>
      <c r="Q25" s="46">
        <v>2.85</v>
      </c>
      <c r="R25" s="47">
        <v>1.35</v>
      </c>
      <c r="S25" s="30"/>
      <c r="T25" s="692">
        <f t="shared" si="5"/>
        <v>10.211600000000001</v>
      </c>
      <c r="U25" s="1042"/>
      <c r="V25" s="14"/>
    </row>
    <row r="26" spans="1:22" ht="140.25" x14ac:dyDescent="0.2">
      <c r="A26" s="1182">
        <v>7</v>
      </c>
      <c r="B26" s="1179" t="s">
        <v>1004</v>
      </c>
      <c r="C26" s="843" t="s">
        <v>1040</v>
      </c>
      <c r="D26" s="842" t="s">
        <v>50</v>
      </c>
      <c r="E26" s="842" t="s">
        <v>50</v>
      </c>
      <c r="F26" s="181" t="s">
        <v>1041</v>
      </c>
      <c r="G26" s="42" t="s">
        <v>51</v>
      </c>
      <c r="H26" s="42" t="s">
        <v>52</v>
      </c>
      <c r="I26" s="45"/>
      <c r="J26" s="63" t="s">
        <v>51</v>
      </c>
      <c r="K26" s="45">
        <v>9.2899999999999991</v>
      </c>
      <c r="L26" s="45">
        <v>2.5</v>
      </c>
      <c r="M26" s="45"/>
      <c r="N26" s="88">
        <v>5.25</v>
      </c>
      <c r="O26" s="659">
        <v>0.25</v>
      </c>
      <c r="P26" s="45" t="s">
        <v>24</v>
      </c>
      <c r="Q26" s="42">
        <v>2.85</v>
      </c>
      <c r="R26" s="67">
        <v>0.41</v>
      </c>
      <c r="S26" s="29"/>
      <c r="T26" s="690">
        <f>SUM(K26:M26)*1.13+SUM(O26:R26)</f>
        <v>16.832699999999999</v>
      </c>
      <c r="U26" s="1040"/>
      <c r="V26" s="14"/>
    </row>
    <row r="27" spans="1:22" ht="141" thickBot="1" x14ac:dyDescent="0.25">
      <c r="A27" s="1184"/>
      <c r="B27" s="1181"/>
      <c r="C27" s="826" t="s">
        <v>53</v>
      </c>
      <c r="D27" s="572" t="s">
        <v>50</v>
      </c>
      <c r="E27" s="572" t="s">
        <v>50</v>
      </c>
      <c r="F27" s="180" t="s">
        <v>50</v>
      </c>
      <c r="G27" s="46" t="s">
        <v>51</v>
      </c>
      <c r="H27" s="46" t="s">
        <v>52</v>
      </c>
      <c r="I27" s="47"/>
      <c r="J27" s="64" t="s">
        <v>51</v>
      </c>
      <c r="K27" s="47">
        <v>8.56</v>
      </c>
      <c r="L27" s="47">
        <v>2.5</v>
      </c>
      <c r="M27" s="47"/>
      <c r="N27" s="93">
        <v>4.5199999999999996</v>
      </c>
      <c r="O27" s="47" t="s">
        <v>24</v>
      </c>
      <c r="P27" s="47" t="s">
        <v>24</v>
      </c>
      <c r="Q27" s="46">
        <v>2.85</v>
      </c>
      <c r="R27" s="104">
        <v>0.41</v>
      </c>
      <c r="S27" s="30"/>
      <c r="T27" s="688">
        <f>SUM(K27:M27)*1.13+SUM(O27:R27)</f>
        <v>15.7578</v>
      </c>
      <c r="U27" s="1043"/>
      <c r="V27" s="14"/>
    </row>
    <row r="28" spans="1:22" ht="128.25" thickBot="1" x14ac:dyDescent="0.25">
      <c r="A28" s="1182">
        <v>8</v>
      </c>
      <c r="B28" s="1179" t="s">
        <v>1005</v>
      </c>
      <c r="C28" s="261" t="s">
        <v>100</v>
      </c>
      <c r="D28" s="261" t="s">
        <v>100</v>
      </c>
      <c r="E28" s="261" t="s">
        <v>100</v>
      </c>
      <c r="F28" s="178" t="s">
        <v>100</v>
      </c>
      <c r="G28" s="67">
        <v>23.58</v>
      </c>
      <c r="H28" s="48" t="s">
        <v>327</v>
      </c>
      <c r="I28" s="67"/>
      <c r="J28" s="68" t="s">
        <v>396</v>
      </c>
      <c r="K28" s="67">
        <v>3.3</v>
      </c>
      <c r="L28" s="67">
        <v>3.67</v>
      </c>
      <c r="M28" s="679"/>
      <c r="N28" s="69" t="s">
        <v>394</v>
      </c>
      <c r="O28" s="45"/>
      <c r="P28" s="45"/>
      <c r="Q28" s="42">
        <v>2.85</v>
      </c>
      <c r="R28" s="89">
        <v>0.41</v>
      </c>
      <c r="S28" s="29"/>
      <c r="T28" s="688">
        <f>SUM(K28:M28)*1.13+SUM(O28:R28)</f>
        <v>11.136099999999999</v>
      </c>
      <c r="U28" s="1044"/>
      <c r="V28" s="14"/>
    </row>
    <row r="29" spans="1:22" ht="127.5" x14ac:dyDescent="0.2">
      <c r="A29" s="1183"/>
      <c r="B29" s="1180"/>
      <c r="C29" s="239" t="s">
        <v>393</v>
      </c>
      <c r="D29" s="239" t="s">
        <v>393</v>
      </c>
      <c r="E29" s="239" t="s">
        <v>393</v>
      </c>
      <c r="F29" s="179" t="s">
        <v>393</v>
      </c>
      <c r="G29" s="50">
        <v>23.58</v>
      </c>
      <c r="H29" s="25" t="s">
        <v>327</v>
      </c>
      <c r="I29" s="109"/>
      <c r="J29" s="21" t="s">
        <v>396</v>
      </c>
      <c r="K29" s="50">
        <v>3.3</v>
      </c>
      <c r="L29" s="50">
        <v>5</v>
      </c>
      <c r="M29" s="680"/>
      <c r="N29" s="51" t="s">
        <v>395</v>
      </c>
      <c r="O29" s="89"/>
      <c r="P29" s="89"/>
      <c r="Q29" s="16">
        <v>2.85</v>
      </c>
      <c r="R29" s="50">
        <v>0.27</v>
      </c>
      <c r="S29" s="27"/>
      <c r="T29" s="692">
        <f>SUM(K29:M29)*1.13+SUM(O29:R29)</f>
        <v>12.498999999999999</v>
      </c>
      <c r="U29" s="1038"/>
      <c r="V29" s="14"/>
    </row>
    <row r="30" spans="1:22" ht="50.1" customHeight="1" x14ac:dyDescent="0.2">
      <c r="A30" s="1183"/>
      <c r="B30" s="1180"/>
      <c r="C30" s="488" t="s">
        <v>635</v>
      </c>
      <c r="D30" s="1134"/>
      <c r="E30" s="1134"/>
      <c r="F30" s="179" t="s">
        <v>635</v>
      </c>
      <c r="G30" s="50">
        <v>23.58</v>
      </c>
      <c r="H30" s="50"/>
      <c r="I30" s="50"/>
      <c r="J30" s="55">
        <v>23.58</v>
      </c>
      <c r="K30" s="50">
        <v>3.3</v>
      </c>
      <c r="L30" s="50"/>
      <c r="M30" s="50"/>
      <c r="N30" s="51">
        <v>1.98</v>
      </c>
      <c r="O30" s="89"/>
      <c r="P30" s="89"/>
      <c r="Q30" s="16">
        <v>2.85</v>
      </c>
      <c r="R30" s="89">
        <v>1.35</v>
      </c>
      <c r="S30" s="173"/>
      <c r="T30" s="692">
        <f t="shared" ref="T30:T36" si="6">SUM(K30:M30)*1.13+SUM(O30:R30)</f>
        <v>7.9290000000000003</v>
      </c>
      <c r="U30" s="1038"/>
      <c r="V30" s="14"/>
    </row>
    <row r="31" spans="1:22" ht="50.1" customHeight="1" x14ac:dyDescent="0.2">
      <c r="A31" s="1183"/>
      <c r="B31" s="1180"/>
      <c r="C31" s="488" t="s">
        <v>636</v>
      </c>
      <c r="D31" s="1134"/>
      <c r="E31" s="1134"/>
      <c r="F31" s="179" t="s">
        <v>636</v>
      </c>
      <c r="G31" s="50">
        <v>23.58</v>
      </c>
      <c r="H31" s="50"/>
      <c r="I31" s="50"/>
      <c r="J31" s="55">
        <v>23.58</v>
      </c>
      <c r="K31" s="50">
        <v>3.3</v>
      </c>
      <c r="L31" s="50"/>
      <c r="M31" s="50"/>
      <c r="N31" s="51">
        <v>1.98</v>
      </c>
      <c r="O31" s="89"/>
      <c r="P31" s="89"/>
      <c r="Q31" s="16">
        <v>2.85</v>
      </c>
      <c r="R31" s="89">
        <v>1.35</v>
      </c>
      <c r="S31" s="173"/>
      <c r="T31" s="692">
        <f t="shared" si="6"/>
        <v>7.9290000000000003</v>
      </c>
      <c r="U31" s="1038"/>
      <c r="V31" s="14"/>
    </row>
    <row r="32" spans="1:22" ht="50.1" customHeight="1" x14ac:dyDescent="0.2">
      <c r="A32" s="1183"/>
      <c r="B32" s="1180"/>
      <c r="C32" s="488" t="s">
        <v>637</v>
      </c>
      <c r="D32" s="1134"/>
      <c r="E32" s="1134"/>
      <c r="F32" s="179" t="s">
        <v>637</v>
      </c>
      <c r="G32" s="50">
        <v>23.58</v>
      </c>
      <c r="H32" s="50"/>
      <c r="I32" s="50"/>
      <c r="J32" s="55">
        <v>23.58</v>
      </c>
      <c r="K32" s="50">
        <v>3.3</v>
      </c>
      <c r="L32" s="50"/>
      <c r="M32" s="50"/>
      <c r="N32" s="51">
        <v>1.98</v>
      </c>
      <c r="O32" s="89"/>
      <c r="P32" s="89"/>
      <c r="Q32" s="16">
        <v>2.85</v>
      </c>
      <c r="R32" s="89">
        <v>1.35</v>
      </c>
      <c r="S32" s="173"/>
      <c r="T32" s="692">
        <f t="shared" si="6"/>
        <v>7.9290000000000003</v>
      </c>
      <c r="U32" s="1038"/>
      <c r="V32" s="14"/>
    </row>
    <row r="33" spans="1:22" ht="50.1" customHeight="1" x14ac:dyDescent="0.2">
      <c r="A33" s="1183"/>
      <c r="B33" s="1180"/>
      <c r="C33" s="488" t="s">
        <v>638</v>
      </c>
      <c r="D33" s="1134"/>
      <c r="E33" s="1134"/>
      <c r="F33" s="179" t="s">
        <v>638</v>
      </c>
      <c r="G33" s="50">
        <v>23.58</v>
      </c>
      <c r="H33" s="50"/>
      <c r="I33" s="50"/>
      <c r="J33" s="55">
        <v>23.58</v>
      </c>
      <c r="K33" s="50">
        <v>3.3</v>
      </c>
      <c r="L33" s="50"/>
      <c r="M33" s="50"/>
      <c r="N33" s="51">
        <v>1.98</v>
      </c>
      <c r="O33" s="89"/>
      <c r="P33" s="89"/>
      <c r="Q33" s="16">
        <v>2.85</v>
      </c>
      <c r="R33" s="89">
        <v>1.35</v>
      </c>
      <c r="S33" s="173"/>
      <c r="T33" s="692">
        <f t="shared" si="6"/>
        <v>7.9290000000000003</v>
      </c>
      <c r="U33" s="1038"/>
      <c r="V33" s="14"/>
    </row>
    <row r="34" spans="1:22" ht="50.1" customHeight="1" x14ac:dyDescent="0.2">
      <c r="A34" s="1183"/>
      <c r="B34" s="1180"/>
      <c r="C34" s="488" t="s">
        <v>639</v>
      </c>
      <c r="D34" s="1134"/>
      <c r="E34" s="1134"/>
      <c r="F34" s="179" t="s">
        <v>639</v>
      </c>
      <c r="G34" s="50">
        <v>23.58</v>
      </c>
      <c r="H34" s="50"/>
      <c r="I34" s="50"/>
      <c r="J34" s="55">
        <v>23.58</v>
      </c>
      <c r="K34" s="50">
        <v>3.3</v>
      </c>
      <c r="L34" s="50"/>
      <c r="M34" s="50"/>
      <c r="N34" s="51">
        <v>1.98</v>
      </c>
      <c r="O34" s="89"/>
      <c r="P34" s="89"/>
      <c r="Q34" s="16">
        <v>2.85</v>
      </c>
      <c r="R34" s="89">
        <v>1.35</v>
      </c>
      <c r="S34" s="173"/>
      <c r="T34" s="692">
        <f t="shared" si="6"/>
        <v>7.9290000000000003</v>
      </c>
      <c r="U34" s="1038"/>
      <c r="V34" s="14"/>
    </row>
    <row r="35" spans="1:22" ht="50.1" customHeight="1" x14ac:dyDescent="0.2">
      <c r="A35" s="1183"/>
      <c r="B35" s="1180"/>
      <c r="C35" s="488" t="s">
        <v>640</v>
      </c>
      <c r="D35" s="1134"/>
      <c r="E35" s="1134"/>
      <c r="F35" s="179" t="s">
        <v>640</v>
      </c>
      <c r="G35" s="50">
        <v>23.58</v>
      </c>
      <c r="H35" s="50"/>
      <c r="I35" s="50"/>
      <c r="J35" s="55">
        <v>23.58</v>
      </c>
      <c r="K35" s="50">
        <v>3.3</v>
      </c>
      <c r="L35" s="50"/>
      <c r="M35" s="50"/>
      <c r="N35" s="51">
        <v>1.98</v>
      </c>
      <c r="O35" s="89"/>
      <c r="P35" s="89"/>
      <c r="Q35" s="16">
        <v>2.85</v>
      </c>
      <c r="R35" s="89">
        <v>1.35</v>
      </c>
      <c r="S35" s="173"/>
      <c r="T35" s="692">
        <f t="shared" si="6"/>
        <v>7.9290000000000003</v>
      </c>
      <c r="U35" s="1038"/>
      <c r="V35" s="14"/>
    </row>
    <row r="36" spans="1:22" ht="50.1" customHeight="1" x14ac:dyDescent="0.2">
      <c r="A36" s="1183"/>
      <c r="B36" s="1180"/>
      <c r="C36" s="488" t="s">
        <v>641</v>
      </c>
      <c r="D36" s="1134"/>
      <c r="E36" s="1134"/>
      <c r="F36" s="179" t="s">
        <v>641</v>
      </c>
      <c r="G36" s="50">
        <v>23.58</v>
      </c>
      <c r="H36" s="50"/>
      <c r="I36" s="50"/>
      <c r="J36" s="55">
        <v>23.58</v>
      </c>
      <c r="K36" s="50">
        <v>3.3</v>
      </c>
      <c r="L36" s="50"/>
      <c r="M36" s="50"/>
      <c r="N36" s="51">
        <v>1.98</v>
      </c>
      <c r="O36" s="89"/>
      <c r="P36" s="89"/>
      <c r="Q36" s="16">
        <v>2.85</v>
      </c>
      <c r="R36" s="89">
        <v>1.35</v>
      </c>
      <c r="S36" s="173"/>
      <c r="T36" s="692">
        <f t="shared" si="6"/>
        <v>7.9290000000000003</v>
      </c>
      <c r="U36" s="1038"/>
      <c r="V36" s="14"/>
    </row>
    <row r="37" spans="1:22" ht="50.1" customHeight="1" thickBot="1" x14ac:dyDescent="0.25">
      <c r="A37" s="1184"/>
      <c r="B37" s="1181"/>
      <c r="C37" s="490" t="s">
        <v>642</v>
      </c>
      <c r="D37" s="1135"/>
      <c r="E37" s="1135"/>
      <c r="F37" s="180" t="s">
        <v>642</v>
      </c>
      <c r="G37" s="104">
        <v>23.58</v>
      </c>
      <c r="H37" s="104"/>
      <c r="I37" s="104"/>
      <c r="J37" s="105">
        <v>23.58</v>
      </c>
      <c r="K37" s="104">
        <v>3.3</v>
      </c>
      <c r="L37" s="104"/>
      <c r="M37" s="104"/>
      <c r="N37" s="83">
        <v>1.98</v>
      </c>
      <c r="O37" s="47"/>
      <c r="P37" s="47"/>
      <c r="Q37" s="46">
        <v>2.85</v>
      </c>
      <c r="R37" s="47">
        <v>1.35</v>
      </c>
      <c r="S37" s="174"/>
      <c r="T37" s="692">
        <f>SUM(K37:M37)*1.13+SUM(O37:R37)</f>
        <v>7.9290000000000003</v>
      </c>
      <c r="U37" s="1043"/>
      <c r="V37" s="14"/>
    </row>
    <row r="38" spans="1:22" ht="50.1" customHeight="1" x14ac:dyDescent="0.2">
      <c r="A38" s="1182">
        <v>9</v>
      </c>
      <c r="B38" s="1179" t="s">
        <v>1006</v>
      </c>
      <c r="C38" s="377" t="s">
        <v>115</v>
      </c>
      <c r="D38" s="238" t="s">
        <v>115</v>
      </c>
      <c r="E38" s="238" t="s">
        <v>115</v>
      </c>
      <c r="F38" s="178" t="s">
        <v>115</v>
      </c>
      <c r="G38" s="45">
        <v>18</v>
      </c>
      <c r="H38" s="45">
        <v>18</v>
      </c>
      <c r="I38" s="45"/>
      <c r="J38" s="87">
        <v>18</v>
      </c>
      <c r="K38" s="45">
        <v>7.2</v>
      </c>
      <c r="L38" s="45">
        <v>4</v>
      </c>
      <c r="M38" s="45"/>
      <c r="N38" s="88">
        <v>4.32</v>
      </c>
      <c r="O38" s="660">
        <v>2.25</v>
      </c>
      <c r="P38" s="660">
        <v>1.3</v>
      </c>
      <c r="Q38" s="42">
        <v>2.85</v>
      </c>
      <c r="R38" s="67">
        <v>1.35</v>
      </c>
      <c r="S38" s="29"/>
      <c r="T38" s="690">
        <f>SUM(K38:M38)*1.13+SUM(O38:R38)</f>
        <v>20.405999999999999</v>
      </c>
      <c r="U38" s="1044"/>
      <c r="V38" s="14"/>
    </row>
    <row r="39" spans="1:22" ht="50.1" customHeight="1" thickBot="1" x14ac:dyDescent="0.25">
      <c r="A39" s="1184"/>
      <c r="B39" s="1181"/>
      <c r="C39" s="373" t="s">
        <v>964</v>
      </c>
      <c r="D39" s="217"/>
      <c r="E39" s="217"/>
      <c r="F39" s="186" t="s">
        <v>382</v>
      </c>
      <c r="G39" s="47">
        <v>18</v>
      </c>
      <c r="H39" s="47"/>
      <c r="I39" s="47"/>
      <c r="J39" s="92">
        <v>18</v>
      </c>
      <c r="K39" s="47">
        <v>7.2</v>
      </c>
      <c r="L39" s="46"/>
      <c r="M39" s="47"/>
      <c r="N39" s="93">
        <v>4.32</v>
      </c>
      <c r="O39" s="657">
        <v>2.2999999999999998</v>
      </c>
      <c r="P39" s="46"/>
      <c r="Q39" s="46">
        <v>2.85</v>
      </c>
      <c r="R39" s="47">
        <v>1.35</v>
      </c>
      <c r="S39" s="30"/>
      <c r="T39" s="688">
        <f>SUM(K39:M39)*1.13+SUM(O39:R39)</f>
        <v>14.635999999999999</v>
      </c>
      <c r="U39" s="1045"/>
      <c r="V39" s="14"/>
    </row>
    <row r="40" spans="1:22" ht="93.75" customHeight="1" x14ac:dyDescent="0.2">
      <c r="A40" s="1182">
        <v>10</v>
      </c>
      <c r="B40" s="1199" t="s">
        <v>116</v>
      </c>
      <c r="C40" s="829" t="s">
        <v>655</v>
      </c>
      <c r="D40" s="829" t="s">
        <v>655</v>
      </c>
      <c r="E40" s="829" t="s">
        <v>655</v>
      </c>
      <c r="F40" s="835" t="s">
        <v>655</v>
      </c>
      <c r="G40" s="839">
        <v>18.760000000000002</v>
      </c>
      <c r="H40" s="839">
        <v>13.45</v>
      </c>
      <c r="I40" s="839">
        <v>2.84</v>
      </c>
      <c r="J40" s="840">
        <v>11.25</v>
      </c>
      <c r="K40" s="839">
        <v>5.9</v>
      </c>
      <c r="L40" s="839">
        <v>3.6</v>
      </c>
      <c r="M40" s="839">
        <v>2.86</v>
      </c>
      <c r="N40" s="108">
        <v>3.54</v>
      </c>
      <c r="O40" s="844">
        <v>2</v>
      </c>
      <c r="P40" s="839"/>
      <c r="Q40" s="668">
        <v>2.85</v>
      </c>
      <c r="R40" s="839">
        <v>0.27</v>
      </c>
      <c r="S40" s="61"/>
      <c r="T40" s="689">
        <f>SUM(K40:M40)*1.13+SUM(O40:R40)</f>
        <v>19.086799999999997</v>
      </c>
      <c r="U40" s="1073" t="s">
        <v>1097</v>
      </c>
      <c r="V40" s="14"/>
    </row>
    <row r="41" spans="1:22" ht="93.75" customHeight="1" x14ac:dyDescent="0.2">
      <c r="A41" s="1183"/>
      <c r="B41" s="1201"/>
      <c r="C41" s="825" t="s">
        <v>656</v>
      </c>
      <c r="D41" s="825" t="s">
        <v>656</v>
      </c>
      <c r="E41" s="825" t="s">
        <v>656</v>
      </c>
      <c r="F41" s="811" t="s">
        <v>656</v>
      </c>
      <c r="G41" s="89">
        <v>18.760000000000002</v>
      </c>
      <c r="H41" s="89">
        <v>13.45</v>
      </c>
      <c r="I41" s="89">
        <v>2.84</v>
      </c>
      <c r="J41" s="90">
        <v>11.25</v>
      </c>
      <c r="K41" s="89">
        <v>5.9</v>
      </c>
      <c r="L41" s="89">
        <v>3.6</v>
      </c>
      <c r="M41" s="89">
        <v>2.86</v>
      </c>
      <c r="N41" s="91">
        <v>3.54</v>
      </c>
      <c r="O41" s="89"/>
      <c r="P41" s="89"/>
      <c r="Q41" s="16">
        <v>2.85</v>
      </c>
      <c r="R41" s="89">
        <v>0.27</v>
      </c>
      <c r="S41" s="27"/>
      <c r="T41" s="692">
        <f t="shared" ref="T41:T45" si="7">SUM(K41:M41)*1.13+SUM(O41:R41)</f>
        <v>17.086799999999997</v>
      </c>
      <c r="U41" s="974" t="s">
        <v>1097</v>
      </c>
      <c r="V41" s="14"/>
    </row>
    <row r="42" spans="1:22" ht="93.75" customHeight="1" x14ac:dyDescent="0.2">
      <c r="A42" s="1183"/>
      <c r="B42" s="1201"/>
      <c r="C42" s="825" t="s">
        <v>657</v>
      </c>
      <c r="D42" s="825" t="s">
        <v>657</v>
      </c>
      <c r="E42" s="362"/>
      <c r="F42" s="811" t="s">
        <v>657</v>
      </c>
      <c r="G42" s="89">
        <v>18.760000000000002</v>
      </c>
      <c r="H42" s="89">
        <v>13.45</v>
      </c>
      <c r="I42" s="89"/>
      <c r="J42" s="90">
        <v>11.25</v>
      </c>
      <c r="K42" s="89">
        <v>5.9</v>
      </c>
      <c r="L42" s="89">
        <v>3.6</v>
      </c>
      <c r="M42" s="89"/>
      <c r="N42" s="91">
        <v>3.54</v>
      </c>
      <c r="O42" s="89"/>
      <c r="P42" s="89"/>
      <c r="Q42" s="16">
        <v>2.85</v>
      </c>
      <c r="R42" s="89">
        <v>1.35</v>
      </c>
      <c r="S42" s="27"/>
      <c r="T42" s="692">
        <f t="shared" si="7"/>
        <v>14.934999999999999</v>
      </c>
      <c r="U42" s="974" t="s">
        <v>1097</v>
      </c>
      <c r="V42" s="14"/>
    </row>
    <row r="43" spans="1:22" ht="93.75" customHeight="1" x14ac:dyDescent="0.2">
      <c r="A43" s="1183"/>
      <c r="B43" s="1201"/>
      <c r="C43" s="825" t="s">
        <v>658</v>
      </c>
      <c r="D43" s="825" t="s">
        <v>658</v>
      </c>
      <c r="E43" s="362"/>
      <c r="F43" s="811" t="s">
        <v>658</v>
      </c>
      <c r="G43" s="89">
        <v>18.760000000000002</v>
      </c>
      <c r="H43" s="89">
        <v>13.45</v>
      </c>
      <c r="I43" s="89"/>
      <c r="J43" s="90">
        <v>11.25</v>
      </c>
      <c r="K43" s="89">
        <v>5.9</v>
      </c>
      <c r="L43" s="89">
        <v>3.6</v>
      </c>
      <c r="M43" s="89"/>
      <c r="N43" s="91">
        <v>3.54</v>
      </c>
      <c r="O43" s="89"/>
      <c r="P43" s="89"/>
      <c r="Q43" s="16">
        <v>2.85</v>
      </c>
      <c r="R43" s="89">
        <v>1.35</v>
      </c>
      <c r="S43" s="27"/>
      <c r="T43" s="692">
        <f t="shared" si="7"/>
        <v>14.934999999999999</v>
      </c>
      <c r="U43" s="974" t="s">
        <v>1097</v>
      </c>
      <c r="V43" s="14"/>
    </row>
    <row r="44" spans="1:22" ht="93.75" customHeight="1" x14ac:dyDescent="0.2">
      <c r="A44" s="1183"/>
      <c r="B44" s="1201"/>
      <c r="C44" s="825" t="s">
        <v>308</v>
      </c>
      <c r="D44" s="825" t="s">
        <v>308</v>
      </c>
      <c r="E44" s="362"/>
      <c r="F44" s="811" t="s">
        <v>308</v>
      </c>
      <c r="G44" s="89">
        <v>18.760000000000002</v>
      </c>
      <c r="H44" s="89">
        <v>13.45</v>
      </c>
      <c r="I44" s="89"/>
      <c r="J44" s="90">
        <v>11.25</v>
      </c>
      <c r="K44" s="89">
        <v>5.9</v>
      </c>
      <c r="L44" s="89">
        <v>3.6</v>
      </c>
      <c r="M44" s="89"/>
      <c r="N44" s="91">
        <v>3.54</v>
      </c>
      <c r="O44" s="89"/>
      <c r="P44" s="89"/>
      <c r="Q44" s="16">
        <v>2.85</v>
      </c>
      <c r="R44" s="89">
        <v>1.35</v>
      </c>
      <c r="S44" s="27"/>
      <c r="T44" s="692">
        <f t="shared" si="7"/>
        <v>14.934999999999999</v>
      </c>
      <c r="U44" s="974" t="s">
        <v>1097</v>
      </c>
      <c r="V44" s="14"/>
    </row>
    <row r="45" spans="1:22" ht="93.75" customHeight="1" x14ac:dyDescent="0.2">
      <c r="A45" s="1183"/>
      <c r="B45" s="1201"/>
      <c r="C45" s="825" t="s">
        <v>1135</v>
      </c>
      <c r="D45" s="825" t="s">
        <v>1135</v>
      </c>
      <c r="E45" s="362"/>
      <c r="F45" s="362" t="s">
        <v>1135</v>
      </c>
      <c r="G45" s="89">
        <v>18.760000000000002</v>
      </c>
      <c r="H45" s="89">
        <v>13.45</v>
      </c>
      <c r="I45" s="89"/>
      <c r="J45" s="90">
        <v>11.25</v>
      </c>
      <c r="K45" s="89">
        <v>5.9</v>
      </c>
      <c r="L45" s="89">
        <v>3.6</v>
      </c>
      <c r="M45" s="89"/>
      <c r="N45" s="91">
        <v>3.54</v>
      </c>
      <c r="O45" s="89"/>
      <c r="P45" s="89"/>
      <c r="Q45" s="16">
        <v>2.85</v>
      </c>
      <c r="R45" s="89">
        <v>1.35</v>
      </c>
      <c r="S45" s="27"/>
      <c r="T45" s="692">
        <f t="shared" si="7"/>
        <v>14.934999999999999</v>
      </c>
      <c r="U45" s="974" t="s">
        <v>1097</v>
      </c>
      <c r="V45" s="14"/>
    </row>
    <row r="46" spans="1:22" ht="93.75" customHeight="1" thickBot="1" x14ac:dyDescent="0.25">
      <c r="A46" s="1205"/>
      <c r="B46" s="1206"/>
      <c r="C46" s="826" t="s">
        <v>1137</v>
      </c>
      <c r="D46" s="826" t="s">
        <v>1137</v>
      </c>
      <c r="E46" s="169"/>
      <c r="F46" s="169" t="s">
        <v>1137</v>
      </c>
      <c r="G46" s="47">
        <v>18.760000000000002</v>
      </c>
      <c r="H46" s="47">
        <v>13.45</v>
      </c>
      <c r="I46" s="47"/>
      <c r="J46" s="92">
        <v>11.25</v>
      </c>
      <c r="K46" s="47">
        <v>5.9</v>
      </c>
      <c r="L46" s="47">
        <v>3.6</v>
      </c>
      <c r="M46" s="47"/>
      <c r="N46" s="93">
        <v>3.54</v>
      </c>
      <c r="O46" s="47"/>
      <c r="P46" s="47"/>
      <c r="Q46" s="46">
        <v>2.85</v>
      </c>
      <c r="R46" s="47">
        <v>1.35</v>
      </c>
      <c r="S46" s="30"/>
      <c r="T46" s="688">
        <f>SUM(K46:M46)*1.13+SUM(O46:R46)</f>
        <v>14.934999999999999</v>
      </c>
      <c r="U46" s="1075" t="s">
        <v>1097</v>
      </c>
      <c r="V46" s="14"/>
    </row>
    <row r="47" spans="1:22" ht="93.75" customHeight="1" x14ac:dyDescent="0.2">
      <c r="A47" s="1211">
        <v>11</v>
      </c>
      <c r="B47" s="1208" t="s">
        <v>119</v>
      </c>
      <c r="C47" s="1074" t="s">
        <v>120</v>
      </c>
      <c r="D47" s="1074" t="s">
        <v>120</v>
      </c>
      <c r="E47" s="1074" t="s">
        <v>120</v>
      </c>
      <c r="F47" s="171" t="s">
        <v>120</v>
      </c>
      <c r="G47" s="289">
        <v>26</v>
      </c>
      <c r="H47" s="289"/>
      <c r="I47" s="289"/>
      <c r="J47" s="1076">
        <v>26</v>
      </c>
      <c r="K47" s="289">
        <v>6.05</v>
      </c>
      <c r="L47" s="289">
        <v>1.65</v>
      </c>
      <c r="M47" s="289"/>
      <c r="N47" s="1077">
        <v>3.63</v>
      </c>
      <c r="O47" s="289"/>
      <c r="P47" s="289"/>
      <c r="Q47" s="1078">
        <v>2.85</v>
      </c>
      <c r="R47" s="1079">
        <v>0.41</v>
      </c>
      <c r="S47" s="290"/>
      <c r="T47" s="693">
        <f>SUM(K47:M47)*1.13+SUM(O47:R47)</f>
        <v>11.960999999999999</v>
      </c>
      <c r="U47" s="1080"/>
      <c r="V47" s="14"/>
    </row>
    <row r="48" spans="1:22" ht="50.1" customHeight="1" x14ac:dyDescent="0.2">
      <c r="A48" s="1212"/>
      <c r="B48" s="1209"/>
      <c r="C48" s="1207" t="s">
        <v>659</v>
      </c>
      <c r="D48" s="1195"/>
      <c r="E48" s="1195"/>
      <c r="F48" s="1285" t="s">
        <v>659</v>
      </c>
      <c r="G48" s="1299">
        <v>26</v>
      </c>
      <c r="H48" s="1299"/>
      <c r="I48" s="1299"/>
      <c r="J48" s="1195">
        <v>26</v>
      </c>
      <c r="K48" s="1299">
        <v>6.05</v>
      </c>
      <c r="L48" s="1299"/>
      <c r="M48" s="1299"/>
      <c r="N48" s="1304">
        <v>3.63</v>
      </c>
      <c r="O48" s="1299"/>
      <c r="P48" s="1299"/>
      <c r="Q48" s="1299">
        <v>2.85</v>
      </c>
      <c r="R48" s="1299">
        <v>1.35</v>
      </c>
      <c r="S48" s="369"/>
      <c r="T48" s="1254">
        <f t="shared" ref="T48" si="8">SUM(K48:M48)*1.13+SUM(O48:R48)</f>
        <v>11.0365</v>
      </c>
      <c r="U48" s="1297"/>
      <c r="V48" s="14"/>
    </row>
    <row r="49" spans="1:23" ht="50.1" customHeight="1" thickBot="1" x14ac:dyDescent="0.25">
      <c r="A49" s="1213"/>
      <c r="B49" s="1210"/>
      <c r="C49" s="1131"/>
      <c r="D49" s="1196"/>
      <c r="E49" s="1196"/>
      <c r="F49" s="1286"/>
      <c r="G49" s="1300"/>
      <c r="H49" s="1300"/>
      <c r="I49" s="1300"/>
      <c r="J49" s="1196"/>
      <c r="K49" s="1300"/>
      <c r="L49" s="1300"/>
      <c r="M49" s="1300"/>
      <c r="N49" s="1196"/>
      <c r="O49" s="1305"/>
      <c r="P49" s="1305"/>
      <c r="Q49" s="1300"/>
      <c r="R49" s="1300"/>
      <c r="S49" s="1081"/>
      <c r="T49" s="1255"/>
      <c r="U49" s="1298"/>
      <c r="V49" s="14"/>
    </row>
    <row r="50" spans="1:23" ht="50.1" customHeight="1" x14ac:dyDescent="0.2">
      <c r="A50" s="1182">
        <v>12</v>
      </c>
      <c r="B50" s="1197" t="s">
        <v>122</v>
      </c>
      <c r="C50" s="496" t="s">
        <v>660</v>
      </c>
      <c r="D50" s="496" t="s">
        <v>660</v>
      </c>
      <c r="E50" s="496" t="s">
        <v>660</v>
      </c>
      <c r="F50" s="462" t="s">
        <v>660</v>
      </c>
      <c r="G50" s="285">
        <v>14.24</v>
      </c>
      <c r="H50" s="285">
        <v>6.3</v>
      </c>
      <c r="I50" s="285">
        <v>4</v>
      </c>
      <c r="J50" s="437">
        <v>15.9</v>
      </c>
      <c r="K50" s="285">
        <v>6.4</v>
      </c>
      <c r="L50" s="285">
        <v>2.5</v>
      </c>
      <c r="M50" s="285">
        <v>2.5</v>
      </c>
      <c r="N50" s="20" t="s">
        <v>390</v>
      </c>
      <c r="O50" s="285"/>
      <c r="P50" s="285"/>
      <c r="Q50" s="314">
        <v>2.85</v>
      </c>
      <c r="R50" s="625">
        <v>1.35</v>
      </c>
      <c r="S50" s="286"/>
      <c r="T50" s="1014">
        <f t="shared" ref="T50" si="9">SUM(K50:M50)*1.13+SUM(O50:R50)</f>
        <v>17.082000000000001</v>
      </c>
      <c r="U50" s="1046"/>
      <c r="V50" s="14"/>
    </row>
    <row r="51" spans="1:23" ht="50.1" customHeight="1" x14ac:dyDescent="0.2">
      <c r="A51" s="1183"/>
      <c r="B51" s="1180"/>
      <c r="C51" s="485" t="s">
        <v>661</v>
      </c>
      <c r="D51" s="376"/>
      <c r="E51" s="376"/>
      <c r="F51" s="182" t="s">
        <v>661</v>
      </c>
      <c r="G51" s="89">
        <v>14.24</v>
      </c>
      <c r="H51" s="89"/>
      <c r="I51" s="89"/>
      <c r="J51" s="90">
        <v>15.9</v>
      </c>
      <c r="K51" s="89">
        <v>6.4</v>
      </c>
      <c r="L51" s="89"/>
      <c r="M51" s="89"/>
      <c r="N51" s="51" t="s">
        <v>390</v>
      </c>
      <c r="O51" s="89"/>
      <c r="P51" s="89"/>
      <c r="Q51" s="16">
        <v>2.85</v>
      </c>
      <c r="R51" s="89">
        <v>1.35</v>
      </c>
      <c r="S51" s="27"/>
      <c r="T51" s="692">
        <f>SUM(K51:M51)*1.13+SUM(O51:R51)</f>
        <v>11.431999999999999</v>
      </c>
      <c r="U51" s="1041"/>
      <c r="V51" s="14"/>
    </row>
    <row r="52" spans="1:23" ht="50.1" customHeight="1" x14ac:dyDescent="0.2">
      <c r="A52" s="1183"/>
      <c r="B52" s="1180"/>
      <c r="C52" s="485" t="s">
        <v>662</v>
      </c>
      <c r="D52" s="376"/>
      <c r="E52" s="376"/>
      <c r="F52" s="182" t="s">
        <v>662</v>
      </c>
      <c r="G52" s="89">
        <v>14.24</v>
      </c>
      <c r="H52" s="89"/>
      <c r="I52" s="89"/>
      <c r="J52" s="90">
        <v>15.9</v>
      </c>
      <c r="K52" s="89">
        <v>6.4</v>
      </c>
      <c r="L52" s="89"/>
      <c r="M52" s="89"/>
      <c r="N52" s="51" t="s">
        <v>390</v>
      </c>
      <c r="O52" s="89"/>
      <c r="P52" s="89"/>
      <c r="Q52" s="16">
        <v>2.85</v>
      </c>
      <c r="R52" s="89">
        <v>1.35</v>
      </c>
      <c r="S52" s="27"/>
      <c r="T52" s="692">
        <f>SUM(K52:M52)*1.13+SUM(O52:R52)</f>
        <v>11.431999999999999</v>
      </c>
      <c r="U52" s="1041"/>
      <c r="V52" s="14"/>
    </row>
    <row r="53" spans="1:23" ht="50.1" customHeight="1" thickBot="1" x14ac:dyDescent="0.25">
      <c r="A53" s="1184"/>
      <c r="B53" s="1181"/>
      <c r="C53" s="495" t="s">
        <v>663</v>
      </c>
      <c r="D53" s="495" t="s">
        <v>663</v>
      </c>
      <c r="E53" s="495" t="s">
        <v>663</v>
      </c>
      <c r="F53" s="72" t="s">
        <v>663</v>
      </c>
      <c r="G53" s="47">
        <v>14.24</v>
      </c>
      <c r="H53" s="47">
        <v>6.3</v>
      </c>
      <c r="I53" s="47">
        <v>4</v>
      </c>
      <c r="J53" s="92">
        <v>15.9</v>
      </c>
      <c r="K53" s="47">
        <v>6.4</v>
      </c>
      <c r="L53" s="47">
        <v>2.5</v>
      </c>
      <c r="M53" s="47">
        <v>2.5</v>
      </c>
      <c r="N53" s="83" t="s">
        <v>390</v>
      </c>
      <c r="O53" s="47"/>
      <c r="P53" s="47"/>
      <c r="Q53" s="46">
        <v>2.85</v>
      </c>
      <c r="R53" s="104">
        <v>1.35</v>
      </c>
      <c r="S53" s="30"/>
      <c r="T53" s="688">
        <f>SUM(K53:M53)*1.13+SUM(O53:R53)</f>
        <v>17.082000000000001</v>
      </c>
      <c r="U53" s="1047"/>
      <c r="V53" s="14"/>
    </row>
    <row r="54" spans="1:23" ht="121.5" customHeight="1" thickBot="1" x14ac:dyDescent="0.25">
      <c r="A54" s="353">
        <v>13</v>
      </c>
      <c r="B54" s="352" t="s">
        <v>129</v>
      </c>
      <c r="C54" s="263" t="s">
        <v>130</v>
      </c>
      <c r="D54" s="258" t="s">
        <v>130</v>
      </c>
      <c r="E54" s="258" t="s">
        <v>130</v>
      </c>
      <c r="F54" s="56" t="s">
        <v>130</v>
      </c>
      <c r="G54" s="57" t="s">
        <v>131</v>
      </c>
      <c r="H54" s="57" t="s">
        <v>132</v>
      </c>
      <c r="I54" s="94"/>
      <c r="J54" s="65" t="s">
        <v>131</v>
      </c>
      <c r="K54" s="95">
        <v>5.28</v>
      </c>
      <c r="L54" s="95">
        <v>2</v>
      </c>
      <c r="M54" s="95">
        <v>0.5</v>
      </c>
      <c r="N54" s="112" t="s">
        <v>410</v>
      </c>
      <c r="O54" s="94"/>
      <c r="P54" s="94"/>
      <c r="Q54" s="57">
        <v>2.85</v>
      </c>
      <c r="R54" s="95">
        <v>1.35</v>
      </c>
      <c r="S54" s="34"/>
      <c r="T54" s="1013">
        <f>SUM(K54:M54)*1.13+SUM(O54:R54)</f>
        <v>12.991399999999999</v>
      </c>
      <c r="U54" s="1048"/>
      <c r="V54" s="14"/>
    </row>
    <row r="55" spans="1:23" ht="43.5" customHeight="1" x14ac:dyDescent="0.2">
      <c r="A55" s="1182">
        <v>14</v>
      </c>
      <c r="B55" s="1199" t="s">
        <v>1014</v>
      </c>
      <c r="C55" s="1295" t="s">
        <v>77</v>
      </c>
      <c r="D55" s="1293" t="s">
        <v>77</v>
      </c>
      <c r="E55" s="1293" t="s">
        <v>77</v>
      </c>
      <c r="F55" s="1257" t="s">
        <v>77</v>
      </c>
      <c r="G55" s="1270">
        <v>13.8</v>
      </c>
      <c r="H55" s="1270">
        <v>7</v>
      </c>
      <c r="I55" s="1270"/>
      <c r="J55" s="1276">
        <v>13.8</v>
      </c>
      <c r="K55" s="1278">
        <v>3.41</v>
      </c>
      <c r="L55" s="1279">
        <v>0.92</v>
      </c>
      <c r="M55" s="1279">
        <v>2.15</v>
      </c>
      <c r="N55" s="1281">
        <f>+K55*0.6</f>
        <v>2.0459999999999998</v>
      </c>
      <c r="O55" s="1301">
        <v>0.1</v>
      </c>
      <c r="P55" s="1270"/>
      <c r="Q55" s="1270">
        <v>2.85</v>
      </c>
      <c r="R55" s="1270">
        <v>0.40500000000000003</v>
      </c>
      <c r="S55" s="29"/>
      <c r="T55" s="1272">
        <f t="shared" ref="T55:T65" si="10">SUM(K55:M55)*1.13+SUM(O55:R55)</f>
        <v>10.6774</v>
      </c>
      <c r="U55" s="1274"/>
      <c r="V55" s="14"/>
    </row>
    <row r="56" spans="1:23" ht="29.25" customHeight="1" x14ac:dyDescent="0.2">
      <c r="A56" s="1198"/>
      <c r="B56" s="1200"/>
      <c r="C56" s="1296"/>
      <c r="D56" s="1294"/>
      <c r="E56" s="1294"/>
      <c r="F56" s="1174"/>
      <c r="G56" s="1271"/>
      <c r="H56" s="1271"/>
      <c r="I56" s="1271"/>
      <c r="J56" s="1277"/>
      <c r="K56" s="1271"/>
      <c r="L56" s="1280"/>
      <c r="M56" s="1280"/>
      <c r="N56" s="1282"/>
      <c r="O56" s="1302"/>
      <c r="P56" s="1303"/>
      <c r="Q56" s="1271"/>
      <c r="R56" s="1271"/>
      <c r="S56" s="286"/>
      <c r="T56" s="1273"/>
      <c r="U56" s="1275"/>
      <c r="V56" s="14"/>
    </row>
    <row r="57" spans="1:23" ht="50.1" customHeight="1" x14ac:dyDescent="0.2">
      <c r="A57" s="1183"/>
      <c r="B57" s="1201"/>
      <c r="C57" s="404" t="s">
        <v>528</v>
      </c>
      <c r="D57" s="182"/>
      <c r="E57" s="182"/>
      <c r="F57" s="182" t="s">
        <v>528</v>
      </c>
      <c r="G57" s="89">
        <v>13.8</v>
      </c>
      <c r="H57" s="89"/>
      <c r="I57" s="89"/>
      <c r="J57" s="90">
        <v>13.8</v>
      </c>
      <c r="K57" s="50">
        <v>3.41</v>
      </c>
      <c r="L57" s="52"/>
      <c r="M57" s="52"/>
      <c r="N57" s="54" t="s">
        <v>911</v>
      </c>
      <c r="O57" s="89"/>
      <c r="P57" s="89"/>
      <c r="Q57" s="89">
        <v>2.85</v>
      </c>
      <c r="R57" s="89">
        <v>1.35</v>
      </c>
      <c r="S57" s="27"/>
      <c r="T57" s="692">
        <f t="shared" si="10"/>
        <v>8.0533000000000001</v>
      </c>
      <c r="U57" s="1041"/>
      <c r="V57" s="1161"/>
      <c r="W57" s="11"/>
    </row>
    <row r="58" spans="1:23" ht="50.1" customHeight="1" x14ac:dyDescent="0.2">
      <c r="A58" s="1183"/>
      <c r="B58" s="1201"/>
      <c r="C58" s="404" t="s">
        <v>582</v>
      </c>
      <c r="D58" s="182"/>
      <c r="E58" s="182"/>
      <c r="F58" s="182" t="s">
        <v>582</v>
      </c>
      <c r="G58" s="89">
        <v>13.8</v>
      </c>
      <c r="H58" s="89"/>
      <c r="I58" s="89"/>
      <c r="J58" s="90">
        <v>13.8</v>
      </c>
      <c r="K58" s="50">
        <v>3.41</v>
      </c>
      <c r="L58" s="52"/>
      <c r="M58" s="52"/>
      <c r="N58" s="54" t="s">
        <v>911</v>
      </c>
      <c r="O58" s="89"/>
      <c r="P58" s="89"/>
      <c r="Q58" s="89">
        <v>2.85</v>
      </c>
      <c r="R58" s="89">
        <v>1.35</v>
      </c>
      <c r="S58" s="27"/>
      <c r="T58" s="692">
        <f t="shared" si="10"/>
        <v>8.0533000000000001</v>
      </c>
      <c r="U58" s="1041"/>
      <c r="V58" s="1161"/>
      <c r="W58" s="11"/>
    </row>
    <row r="59" spans="1:23" ht="50.1" customHeight="1" x14ac:dyDescent="0.2">
      <c r="A59" s="1183"/>
      <c r="B59" s="1201"/>
      <c r="C59" s="404" t="s">
        <v>583</v>
      </c>
      <c r="D59" s="182"/>
      <c r="E59" s="182"/>
      <c r="F59" s="182" t="s">
        <v>583</v>
      </c>
      <c r="G59" s="89">
        <v>13.8</v>
      </c>
      <c r="H59" s="89"/>
      <c r="I59" s="89"/>
      <c r="J59" s="90">
        <v>13.8</v>
      </c>
      <c r="K59" s="50">
        <v>3.41</v>
      </c>
      <c r="L59" s="52"/>
      <c r="M59" s="52"/>
      <c r="N59" s="54" t="s">
        <v>911</v>
      </c>
      <c r="O59" s="89"/>
      <c r="P59" s="89"/>
      <c r="Q59" s="89">
        <v>2.85</v>
      </c>
      <c r="R59" s="89">
        <v>1.35</v>
      </c>
      <c r="S59" s="27"/>
      <c r="T59" s="692">
        <f t="shared" si="10"/>
        <v>8.0533000000000001</v>
      </c>
      <c r="U59" s="1041"/>
      <c r="V59" s="1161"/>
      <c r="W59" s="11"/>
    </row>
    <row r="60" spans="1:23" ht="50.1" customHeight="1" x14ac:dyDescent="0.2">
      <c r="A60" s="1183"/>
      <c r="B60" s="1201"/>
      <c r="C60" s="404" t="s">
        <v>584</v>
      </c>
      <c r="D60" s="404" t="s">
        <v>584</v>
      </c>
      <c r="E60" s="404" t="s">
        <v>584</v>
      </c>
      <c r="F60" s="182" t="s">
        <v>584</v>
      </c>
      <c r="G60" s="89">
        <v>13.8</v>
      </c>
      <c r="H60" s="89">
        <v>7</v>
      </c>
      <c r="I60" s="89"/>
      <c r="J60" s="90">
        <v>13.8</v>
      </c>
      <c r="K60" s="50">
        <v>3.41</v>
      </c>
      <c r="L60" s="52">
        <v>0.92</v>
      </c>
      <c r="M60" s="52">
        <v>2.15</v>
      </c>
      <c r="N60" s="54" t="s">
        <v>911</v>
      </c>
      <c r="O60" s="89"/>
      <c r="P60" s="89"/>
      <c r="Q60" s="89">
        <v>2.85</v>
      </c>
      <c r="R60" s="89">
        <v>0.40500000000000003</v>
      </c>
      <c r="S60" s="27"/>
      <c r="T60" s="692">
        <f t="shared" si="10"/>
        <v>10.577400000000001</v>
      </c>
      <c r="U60" s="1041"/>
      <c r="V60" s="1161"/>
      <c r="W60" s="11"/>
    </row>
    <row r="61" spans="1:23" ht="50.1" customHeight="1" x14ac:dyDescent="0.2">
      <c r="A61" s="1183"/>
      <c r="B61" s="1201"/>
      <c r="C61" s="404" t="s">
        <v>585</v>
      </c>
      <c r="D61" s="404" t="s">
        <v>585</v>
      </c>
      <c r="E61" s="404" t="s">
        <v>585</v>
      </c>
      <c r="F61" s="182" t="s">
        <v>585</v>
      </c>
      <c r="G61" s="89">
        <v>13.8</v>
      </c>
      <c r="H61" s="89">
        <v>7</v>
      </c>
      <c r="I61" s="89"/>
      <c r="J61" s="90">
        <v>13.8</v>
      </c>
      <c r="K61" s="50">
        <v>3.41</v>
      </c>
      <c r="L61" s="52">
        <v>0.92</v>
      </c>
      <c r="M61" s="52">
        <v>2.15</v>
      </c>
      <c r="N61" s="54" t="s">
        <v>911</v>
      </c>
      <c r="O61" s="89"/>
      <c r="P61" s="89"/>
      <c r="Q61" s="89">
        <v>2.85</v>
      </c>
      <c r="R61" s="89">
        <v>0.40500000000000003</v>
      </c>
      <c r="S61" s="27"/>
      <c r="T61" s="692">
        <f t="shared" si="10"/>
        <v>10.577400000000001</v>
      </c>
      <c r="U61" s="1041"/>
      <c r="V61" s="1161"/>
      <c r="W61" s="11"/>
    </row>
    <row r="62" spans="1:23" ht="50.1" customHeight="1" x14ac:dyDescent="0.2">
      <c r="A62" s="1183"/>
      <c r="B62" s="1201"/>
      <c r="C62" s="404" t="s">
        <v>586</v>
      </c>
      <c r="D62" s="182"/>
      <c r="E62" s="182"/>
      <c r="F62" s="182" t="s">
        <v>586</v>
      </c>
      <c r="G62" s="89">
        <v>13.8</v>
      </c>
      <c r="H62" s="89"/>
      <c r="I62" s="89"/>
      <c r="J62" s="90">
        <v>13.8</v>
      </c>
      <c r="K62" s="50">
        <v>3.41</v>
      </c>
      <c r="L62" s="52"/>
      <c r="M62" s="52"/>
      <c r="N62" s="54" t="s">
        <v>911</v>
      </c>
      <c r="O62" s="89"/>
      <c r="P62" s="89"/>
      <c r="Q62" s="89">
        <v>2.85</v>
      </c>
      <c r="R62" s="89">
        <v>1.35</v>
      </c>
      <c r="S62" s="27"/>
      <c r="T62" s="692">
        <f t="shared" si="10"/>
        <v>8.0533000000000001</v>
      </c>
      <c r="U62" s="1041"/>
      <c r="V62" s="1161"/>
      <c r="W62" s="11"/>
    </row>
    <row r="63" spans="1:23" ht="50.1" customHeight="1" x14ac:dyDescent="0.2">
      <c r="A63" s="1183"/>
      <c r="B63" s="1201"/>
      <c r="C63" s="404" t="s">
        <v>587</v>
      </c>
      <c r="D63" s="404" t="s">
        <v>587</v>
      </c>
      <c r="E63" s="404" t="s">
        <v>587</v>
      </c>
      <c r="F63" s="182" t="s">
        <v>587</v>
      </c>
      <c r="G63" s="89">
        <v>13.8</v>
      </c>
      <c r="H63" s="89">
        <v>7</v>
      </c>
      <c r="I63" s="89"/>
      <c r="J63" s="90">
        <v>13.8</v>
      </c>
      <c r="K63" s="50">
        <v>3.41</v>
      </c>
      <c r="L63" s="52">
        <v>0.92</v>
      </c>
      <c r="M63" s="52">
        <v>2.15</v>
      </c>
      <c r="N63" s="54" t="s">
        <v>911</v>
      </c>
      <c r="O63" s="89"/>
      <c r="P63" s="89"/>
      <c r="Q63" s="89">
        <v>2.85</v>
      </c>
      <c r="R63" s="89">
        <v>0.40500000000000003</v>
      </c>
      <c r="S63" s="27"/>
      <c r="T63" s="692">
        <f t="shared" si="10"/>
        <v>10.577400000000001</v>
      </c>
      <c r="U63" s="1041"/>
      <c r="V63" s="1161"/>
      <c r="W63" s="11"/>
    </row>
    <row r="64" spans="1:23" ht="50.1" customHeight="1" x14ac:dyDescent="0.2">
      <c r="A64" s="1183"/>
      <c r="B64" s="1201"/>
      <c r="C64" s="404" t="s">
        <v>588</v>
      </c>
      <c r="D64" s="182"/>
      <c r="E64" s="182"/>
      <c r="F64" s="182" t="s">
        <v>588</v>
      </c>
      <c r="G64" s="89">
        <v>13.8</v>
      </c>
      <c r="H64" s="89"/>
      <c r="I64" s="89"/>
      <c r="J64" s="90">
        <v>13.8</v>
      </c>
      <c r="K64" s="50">
        <v>3.41</v>
      </c>
      <c r="L64" s="52"/>
      <c r="M64" s="52"/>
      <c r="N64" s="54" t="s">
        <v>911</v>
      </c>
      <c r="O64" s="89"/>
      <c r="P64" s="89"/>
      <c r="Q64" s="89">
        <v>2.85</v>
      </c>
      <c r="R64" s="89">
        <v>1.35</v>
      </c>
      <c r="S64" s="27"/>
      <c r="T64" s="692">
        <f t="shared" si="10"/>
        <v>8.0533000000000001</v>
      </c>
      <c r="U64" s="1041"/>
      <c r="V64" s="1161"/>
      <c r="W64" s="11"/>
    </row>
    <row r="65" spans="1:23" ht="50.1" customHeight="1" thickBot="1" x14ac:dyDescent="0.25">
      <c r="A65" s="1184"/>
      <c r="B65" s="1202"/>
      <c r="C65" s="409" t="s">
        <v>589</v>
      </c>
      <c r="D65" s="183"/>
      <c r="E65" s="183"/>
      <c r="F65" s="183" t="s">
        <v>589</v>
      </c>
      <c r="G65" s="47">
        <v>13.8</v>
      </c>
      <c r="H65" s="47"/>
      <c r="I65" s="47"/>
      <c r="J65" s="92">
        <v>13.8</v>
      </c>
      <c r="K65" s="104">
        <v>3.41</v>
      </c>
      <c r="L65" s="74"/>
      <c r="M65" s="74"/>
      <c r="N65" s="683" t="s">
        <v>911</v>
      </c>
      <c r="O65" s="47"/>
      <c r="P65" s="47"/>
      <c r="Q65" s="47">
        <v>2.85</v>
      </c>
      <c r="R65" s="644">
        <v>1.35</v>
      </c>
      <c r="S65" s="30"/>
      <c r="T65" s="688">
        <f t="shared" si="10"/>
        <v>8.0533000000000001</v>
      </c>
      <c r="U65" s="995"/>
      <c r="V65" s="1161"/>
      <c r="W65" s="11"/>
    </row>
    <row r="66" spans="1:23" ht="50.1" customHeight="1" x14ac:dyDescent="0.2">
      <c r="A66" s="1182">
        <v>15</v>
      </c>
      <c r="B66" s="1179" t="s">
        <v>138</v>
      </c>
      <c r="C66" s="261" t="s">
        <v>139</v>
      </c>
      <c r="D66" s="407" t="s">
        <v>139</v>
      </c>
      <c r="E66" s="238" t="s">
        <v>139</v>
      </c>
      <c r="F66" s="178" t="s">
        <v>139</v>
      </c>
      <c r="G66" s="45">
        <v>14.91</v>
      </c>
      <c r="H66" s="45">
        <v>8.6300000000000008</v>
      </c>
      <c r="I66" s="45">
        <v>4.5599999999999996</v>
      </c>
      <c r="J66" s="63" t="s">
        <v>333</v>
      </c>
      <c r="K66" s="45">
        <v>4.12</v>
      </c>
      <c r="L66" s="45">
        <v>1.29</v>
      </c>
      <c r="M66" s="45">
        <v>1.77</v>
      </c>
      <c r="N66" s="44" t="s">
        <v>334</v>
      </c>
      <c r="O66" s="660">
        <v>0.5</v>
      </c>
      <c r="P66" s="661">
        <v>1.5</v>
      </c>
      <c r="Q66" s="42">
        <v>2.85</v>
      </c>
      <c r="R66" s="45">
        <v>0.40500000000000003</v>
      </c>
      <c r="S66" s="29"/>
      <c r="T66" s="690">
        <f>SUM(K66:M66)*1.13+SUM(O66:R66)</f>
        <v>13.368399999999998</v>
      </c>
      <c r="U66" s="1044"/>
      <c r="V66" s="14"/>
    </row>
    <row r="67" spans="1:23" ht="50.1" customHeight="1" x14ac:dyDescent="0.2">
      <c r="A67" s="1183"/>
      <c r="B67" s="1180"/>
      <c r="C67" s="239" t="s">
        <v>140</v>
      </c>
      <c r="D67" s="404" t="s">
        <v>140</v>
      </c>
      <c r="E67" s="221"/>
      <c r="F67" s="179" t="s">
        <v>140</v>
      </c>
      <c r="G67" s="89">
        <v>14.91</v>
      </c>
      <c r="H67" s="89">
        <v>8.6300000000000008</v>
      </c>
      <c r="I67" s="89"/>
      <c r="J67" s="26" t="s">
        <v>335</v>
      </c>
      <c r="K67" s="89">
        <v>4.12</v>
      </c>
      <c r="L67" s="89">
        <v>1.29</v>
      </c>
      <c r="M67" s="89"/>
      <c r="N67" s="17" t="s">
        <v>336</v>
      </c>
      <c r="O67" s="656">
        <v>0.6</v>
      </c>
      <c r="P67" s="89"/>
      <c r="Q67" s="16">
        <v>2.85</v>
      </c>
      <c r="R67" s="89">
        <v>1.35</v>
      </c>
      <c r="S67" s="27"/>
      <c r="T67" s="692">
        <f>SUM(K67:M67)*1.13+SUM(O67:R67)</f>
        <v>10.9133</v>
      </c>
      <c r="U67" s="1038"/>
      <c r="V67" s="14"/>
    </row>
    <row r="68" spans="1:23" ht="50.1" customHeight="1" x14ac:dyDescent="0.2">
      <c r="A68" s="1183"/>
      <c r="B68" s="1180"/>
      <c r="C68" s="488" t="s">
        <v>141</v>
      </c>
      <c r="D68" s="488" t="s">
        <v>141</v>
      </c>
      <c r="E68" s="488" t="s">
        <v>141</v>
      </c>
      <c r="F68" s="179" t="s">
        <v>141</v>
      </c>
      <c r="G68" s="89">
        <v>14.91</v>
      </c>
      <c r="H68" s="89">
        <v>8.6300000000000008</v>
      </c>
      <c r="I68" s="89">
        <v>4.5599999999999996</v>
      </c>
      <c r="J68" s="26" t="s">
        <v>337</v>
      </c>
      <c r="K68" s="89">
        <v>4.12</v>
      </c>
      <c r="L68" s="89">
        <v>1.29</v>
      </c>
      <c r="M68" s="89">
        <v>1.77</v>
      </c>
      <c r="N68" s="17" t="s">
        <v>338</v>
      </c>
      <c r="O68" s="662">
        <v>1</v>
      </c>
      <c r="P68" s="656">
        <v>0.5</v>
      </c>
      <c r="Q68" s="16">
        <v>2.85</v>
      </c>
      <c r="R68" s="89">
        <v>0.40500000000000003</v>
      </c>
      <c r="S68" s="27"/>
      <c r="T68" s="692">
        <f t="shared" ref="T68" si="11">SUM(K68:M68)*1.13+SUM(O68:R68)</f>
        <v>12.868399999999998</v>
      </c>
      <c r="U68" s="1038"/>
      <c r="V68" s="14"/>
    </row>
    <row r="69" spans="1:23" ht="50.1" customHeight="1" x14ac:dyDescent="0.2">
      <c r="A69" s="1183"/>
      <c r="B69" s="1180"/>
      <c r="C69" s="485" t="s">
        <v>142</v>
      </c>
      <c r="D69" s="485" t="s">
        <v>142</v>
      </c>
      <c r="E69" s="485" t="s">
        <v>142</v>
      </c>
      <c r="F69" s="182" t="s">
        <v>142</v>
      </c>
      <c r="G69" s="89">
        <v>14.91</v>
      </c>
      <c r="H69" s="89">
        <v>8.6300000000000008</v>
      </c>
      <c r="I69" s="89">
        <v>4.5599999999999996</v>
      </c>
      <c r="J69" s="26" t="s">
        <v>337</v>
      </c>
      <c r="K69" s="89">
        <v>4.12</v>
      </c>
      <c r="L69" s="89">
        <v>1.29</v>
      </c>
      <c r="M69" s="89">
        <v>1.77</v>
      </c>
      <c r="N69" s="17" t="s">
        <v>338</v>
      </c>
      <c r="O69" s="662">
        <v>2</v>
      </c>
      <c r="P69" s="656">
        <v>1</v>
      </c>
      <c r="Q69" s="16">
        <v>2.85</v>
      </c>
      <c r="R69" s="89">
        <v>0.40500000000000003</v>
      </c>
      <c r="S69" s="27"/>
      <c r="T69" s="692">
        <f>SUM(K69:M69)*1.13+SUM(O69:R69)</f>
        <v>14.368399999999998</v>
      </c>
      <c r="U69" s="1041"/>
      <c r="V69" s="14"/>
    </row>
    <row r="70" spans="1:23" ht="50.1" customHeight="1" x14ac:dyDescent="0.2">
      <c r="A70" s="1183"/>
      <c r="B70" s="1180"/>
      <c r="C70" s="485" t="s">
        <v>143</v>
      </c>
      <c r="D70" s="485" t="s">
        <v>143</v>
      </c>
      <c r="E70" s="485" t="s">
        <v>143</v>
      </c>
      <c r="F70" s="182" t="s">
        <v>143</v>
      </c>
      <c r="G70" s="89">
        <v>14.91</v>
      </c>
      <c r="H70" s="89">
        <v>8.6300000000000008</v>
      </c>
      <c r="I70" s="89">
        <v>4.5599999999999996</v>
      </c>
      <c r="J70" s="26" t="s">
        <v>339</v>
      </c>
      <c r="K70" s="89">
        <v>4.12</v>
      </c>
      <c r="L70" s="89">
        <v>1.29</v>
      </c>
      <c r="M70" s="89">
        <v>1.77</v>
      </c>
      <c r="N70" s="17" t="s">
        <v>340</v>
      </c>
      <c r="O70" s="662">
        <v>0.5</v>
      </c>
      <c r="P70" s="656">
        <v>0.5</v>
      </c>
      <c r="Q70" s="16">
        <v>2.85</v>
      </c>
      <c r="R70" s="89">
        <v>0.40500000000000003</v>
      </c>
      <c r="S70" s="27"/>
      <c r="T70" s="692">
        <f t="shared" ref="T70" si="12">SUM(K70:M70)*1.13+SUM(O70:R70)</f>
        <v>12.368399999999998</v>
      </c>
      <c r="U70" s="1041"/>
      <c r="V70" s="14"/>
    </row>
    <row r="71" spans="1:23" ht="50.1" customHeight="1" x14ac:dyDescent="0.2">
      <c r="A71" s="1183"/>
      <c r="B71" s="1180"/>
      <c r="C71" s="485" t="s">
        <v>144</v>
      </c>
      <c r="D71" s="485" t="s">
        <v>144</v>
      </c>
      <c r="E71" s="485" t="s">
        <v>144</v>
      </c>
      <c r="F71" s="182" t="s">
        <v>144</v>
      </c>
      <c r="G71" s="89">
        <v>14.91</v>
      </c>
      <c r="H71" s="89">
        <v>8.6300000000000008</v>
      </c>
      <c r="I71" s="89">
        <v>4.5599999999999996</v>
      </c>
      <c r="J71" s="26" t="s">
        <v>339</v>
      </c>
      <c r="K71" s="89">
        <v>4.12</v>
      </c>
      <c r="L71" s="89">
        <v>1.29</v>
      </c>
      <c r="M71" s="89">
        <v>1.77</v>
      </c>
      <c r="N71" s="17" t="s">
        <v>340</v>
      </c>
      <c r="O71" s="662">
        <v>0.5</v>
      </c>
      <c r="P71" s="656">
        <v>2</v>
      </c>
      <c r="Q71" s="16">
        <v>2.85</v>
      </c>
      <c r="R71" s="89">
        <v>0.40500000000000003</v>
      </c>
      <c r="S71" s="27"/>
      <c r="T71" s="692">
        <f>SUM(K71:M71)*1.13+SUM(O71:R71)</f>
        <v>13.868399999999998</v>
      </c>
      <c r="U71" s="1041"/>
      <c r="V71" s="14"/>
    </row>
    <row r="72" spans="1:23" ht="50.1" customHeight="1" x14ac:dyDescent="0.2">
      <c r="A72" s="1183"/>
      <c r="B72" s="1180"/>
      <c r="C72" s="239" t="s">
        <v>145</v>
      </c>
      <c r="D72" s="259" t="s">
        <v>145</v>
      </c>
      <c r="E72" s="221"/>
      <c r="F72" s="179" t="s">
        <v>145</v>
      </c>
      <c r="G72" s="89">
        <v>14.91</v>
      </c>
      <c r="H72" s="89">
        <v>8.6300000000000008</v>
      </c>
      <c r="I72" s="89"/>
      <c r="J72" s="26" t="s">
        <v>335</v>
      </c>
      <c r="K72" s="89">
        <v>4.12</v>
      </c>
      <c r="L72" s="89">
        <v>1.29</v>
      </c>
      <c r="M72" s="89"/>
      <c r="N72" s="17" t="s">
        <v>336</v>
      </c>
      <c r="O72" s="662">
        <v>1</v>
      </c>
      <c r="P72" s="89"/>
      <c r="Q72" s="16">
        <v>2.85</v>
      </c>
      <c r="R72" s="89">
        <v>1.35</v>
      </c>
      <c r="S72" s="27"/>
      <c r="T72" s="692">
        <f>SUM(K72:M72)*1.13+SUM(O72:R72)</f>
        <v>11.3133</v>
      </c>
      <c r="U72" s="1038"/>
      <c r="V72" s="14"/>
    </row>
    <row r="73" spans="1:23" ht="50.1" customHeight="1" x14ac:dyDescent="0.2">
      <c r="A73" s="1183"/>
      <c r="B73" s="1180"/>
      <c r="C73" s="239" t="s">
        <v>146</v>
      </c>
      <c r="D73" s="259" t="s">
        <v>146</v>
      </c>
      <c r="E73" s="221"/>
      <c r="F73" s="179" t="s">
        <v>146</v>
      </c>
      <c r="G73" s="89">
        <v>14.91</v>
      </c>
      <c r="H73" s="89">
        <v>8.6300000000000008</v>
      </c>
      <c r="I73" s="89"/>
      <c r="J73" s="26" t="s">
        <v>341</v>
      </c>
      <c r="K73" s="89">
        <v>4.12</v>
      </c>
      <c r="L73" s="89">
        <v>1.29</v>
      </c>
      <c r="M73" s="89"/>
      <c r="N73" s="17" t="s">
        <v>336</v>
      </c>
      <c r="O73" s="662">
        <v>1.5</v>
      </c>
      <c r="P73" s="656">
        <v>1.5</v>
      </c>
      <c r="Q73" s="16">
        <v>2.85</v>
      </c>
      <c r="R73" s="89">
        <v>1.35</v>
      </c>
      <c r="S73" s="27"/>
      <c r="T73" s="692">
        <f>SUM(K73:M73)*1.13+SUM(O73:R73)</f>
        <v>13.313299999999998</v>
      </c>
      <c r="U73" s="1038"/>
      <c r="V73" s="14"/>
    </row>
    <row r="74" spans="1:23" ht="50.1" customHeight="1" x14ac:dyDescent="0.2">
      <c r="A74" s="1183"/>
      <c r="B74" s="1180"/>
      <c r="C74" s="485" t="s">
        <v>677</v>
      </c>
      <c r="D74" s="485" t="s">
        <v>677</v>
      </c>
      <c r="E74" s="1139"/>
      <c r="F74" s="182" t="s">
        <v>677</v>
      </c>
      <c r="G74" s="89">
        <v>14.91</v>
      </c>
      <c r="H74" s="89">
        <v>8.6300000000000008</v>
      </c>
      <c r="I74" s="89"/>
      <c r="J74" s="26" t="s">
        <v>341</v>
      </c>
      <c r="K74" s="89">
        <v>4.12</v>
      </c>
      <c r="L74" s="89">
        <v>1.29</v>
      </c>
      <c r="M74" s="89"/>
      <c r="N74" s="17" t="s">
        <v>336</v>
      </c>
      <c r="O74" s="89"/>
      <c r="P74" s="656">
        <v>1</v>
      </c>
      <c r="Q74" s="16">
        <v>2.85</v>
      </c>
      <c r="R74" s="89">
        <v>1.35</v>
      </c>
      <c r="S74" s="27"/>
      <c r="T74" s="692">
        <f>SUM(K74:M74)*1.13+SUM(O74:R74)</f>
        <v>11.3133</v>
      </c>
      <c r="U74" s="1041"/>
      <c r="V74" s="14"/>
    </row>
    <row r="75" spans="1:23" ht="50.1" customHeight="1" x14ac:dyDescent="0.2">
      <c r="A75" s="1183"/>
      <c r="B75" s="1180"/>
      <c r="C75" s="485" t="s">
        <v>678</v>
      </c>
      <c r="D75" s="485" t="s">
        <v>678</v>
      </c>
      <c r="E75" s="1139"/>
      <c r="F75" s="182" t="s">
        <v>678</v>
      </c>
      <c r="G75" s="89">
        <v>14.91</v>
      </c>
      <c r="H75" s="89">
        <v>8.6300000000000008</v>
      </c>
      <c r="I75" s="89"/>
      <c r="J75" s="26" t="s">
        <v>341</v>
      </c>
      <c r="K75" s="89">
        <v>4.12</v>
      </c>
      <c r="L75" s="89">
        <v>1.29</v>
      </c>
      <c r="M75" s="89"/>
      <c r="N75" s="17" t="s">
        <v>336</v>
      </c>
      <c r="O75" s="89"/>
      <c r="P75" s="656">
        <v>1</v>
      </c>
      <c r="Q75" s="16">
        <v>2.85</v>
      </c>
      <c r="R75" s="89">
        <v>1.35</v>
      </c>
      <c r="S75" s="27"/>
      <c r="T75" s="692">
        <f t="shared" ref="T75" si="13">SUM(K75:M75)*1.13+SUM(O75:R75)</f>
        <v>11.3133</v>
      </c>
      <c r="U75" s="1041"/>
      <c r="V75" s="14"/>
    </row>
    <row r="76" spans="1:23" ht="50.1" customHeight="1" x14ac:dyDescent="0.2">
      <c r="A76" s="1183"/>
      <c r="B76" s="1180"/>
      <c r="C76" s="485" t="s">
        <v>679</v>
      </c>
      <c r="D76" s="1139"/>
      <c r="E76" s="1139"/>
      <c r="F76" s="182" t="s">
        <v>679</v>
      </c>
      <c r="G76" s="89">
        <v>14.91</v>
      </c>
      <c r="H76" s="89"/>
      <c r="I76" s="89"/>
      <c r="J76" s="26">
        <v>8.9499999999999993</v>
      </c>
      <c r="K76" s="89">
        <v>4.12</v>
      </c>
      <c r="L76" s="89"/>
      <c r="M76" s="89"/>
      <c r="N76" s="17">
        <v>2.4700000000000002</v>
      </c>
      <c r="O76" s="656">
        <v>1</v>
      </c>
      <c r="P76" s="89"/>
      <c r="Q76" s="16">
        <v>2.85</v>
      </c>
      <c r="R76" s="89">
        <v>1.35</v>
      </c>
      <c r="S76" s="27"/>
      <c r="T76" s="692">
        <f>SUM(K76:M76)*1.13+SUM(O76:R76)</f>
        <v>9.855599999999999</v>
      </c>
      <c r="U76" s="1041"/>
      <c r="V76" s="14"/>
    </row>
    <row r="77" spans="1:23" ht="50.1" customHeight="1" x14ac:dyDescent="0.2">
      <c r="A77" s="1183"/>
      <c r="B77" s="1180"/>
      <c r="C77" s="485" t="s">
        <v>680</v>
      </c>
      <c r="D77" s="1139"/>
      <c r="E77" s="1139"/>
      <c r="F77" s="182" t="s">
        <v>680</v>
      </c>
      <c r="G77" s="89">
        <v>14.91</v>
      </c>
      <c r="H77" s="89"/>
      <c r="I77" s="89"/>
      <c r="J77" s="26">
        <v>8.9499999999999993</v>
      </c>
      <c r="K77" s="89">
        <v>4.12</v>
      </c>
      <c r="L77" s="89"/>
      <c r="M77" s="89"/>
      <c r="N77" s="17">
        <v>2.4700000000000002</v>
      </c>
      <c r="O77" s="656">
        <v>1</v>
      </c>
      <c r="P77" s="89"/>
      <c r="Q77" s="16">
        <v>2.85</v>
      </c>
      <c r="R77" s="89">
        <v>1.35</v>
      </c>
      <c r="S77" s="27"/>
      <c r="T77" s="692">
        <f t="shared" ref="T77:T81" si="14">SUM(K77:M77)*1.13+SUM(O77:R77)</f>
        <v>9.855599999999999</v>
      </c>
      <c r="U77" s="1041"/>
      <c r="V77" s="14"/>
    </row>
    <row r="78" spans="1:23" ht="50.1" customHeight="1" x14ac:dyDescent="0.2">
      <c r="A78" s="1183"/>
      <c r="B78" s="1180"/>
      <c r="C78" s="485" t="s">
        <v>681</v>
      </c>
      <c r="D78" s="1139"/>
      <c r="E78" s="1139"/>
      <c r="F78" s="182" t="s">
        <v>681</v>
      </c>
      <c r="G78" s="89">
        <v>14.91</v>
      </c>
      <c r="H78" s="89"/>
      <c r="I78" s="89"/>
      <c r="J78" s="26">
        <v>8.9499999999999993</v>
      </c>
      <c r="K78" s="89">
        <v>4.12</v>
      </c>
      <c r="L78" s="89"/>
      <c r="M78" s="89"/>
      <c r="N78" s="17">
        <v>2.4700000000000002</v>
      </c>
      <c r="O78" s="89"/>
      <c r="P78" s="656">
        <v>1</v>
      </c>
      <c r="Q78" s="16">
        <v>2.85</v>
      </c>
      <c r="R78" s="89">
        <v>1.35</v>
      </c>
      <c r="S78" s="27"/>
      <c r="T78" s="692">
        <f t="shared" si="14"/>
        <v>9.855599999999999</v>
      </c>
      <c r="U78" s="1041"/>
      <c r="V78" s="14"/>
    </row>
    <row r="79" spans="1:23" ht="50.1" customHeight="1" x14ac:dyDescent="0.2">
      <c r="A79" s="1183"/>
      <c r="B79" s="1180"/>
      <c r="C79" s="485" t="s">
        <v>861</v>
      </c>
      <c r="D79" s="1139"/>
      <c r="E79" s="1139"/>
      <c r="F79" s="182" t="s">
        <v>861</v>
      </c>
      <c r="G79" s="89">
        <v>14.91</v>
      </c>
      <c r="H79" s="89"/>
      <c r="I79" s="89"/>
      <c r="J79" s="26">
        <v>8.9499999999999993</v>
      </c>
      <c r="K79" s="89">
        <v>4.12</v>
      </c>
      <c r="L79" s="89"/>
      <c r="M79" s="89"/>
      <c r="N79" s="17">
        <v>2.4700000000000002</v>
      </c>
      <c r="O79" s="89"/>
      <c r="P79" s="656">
        <v>1</v>
      </c>
      <c r="Q79" s="16">
        <v>2.85</v>
      </c>
      <c r="R79" s="89">
        <v>1.35</v>
      </c>
      <c r="S79" s="27"/>
      <c r="T79" s="692">
        <f t="shared" si="14"/>
        <v>9.855599999999999</v>
      </c>
      <c r="U79" s="1041"/>
      <c r="V79" s="14"/>
    </row>
    <row r="80" spans="1:23" ht="50.1" customHeight="1" x14ac:dyDescent="0.2">
      <c r="A80" s="1183"/>
      <c r="B80" s="1180"/>
      <c r="C80" s="485" t="s">
        <v>682</v>
      </c>
      <c r="D80" s="1139"/>
      <c r="E80" s="1139"/>
      <c r="F80" s="182" t="s">
        <v>682</v>
      </c>
      <c r="G80" s="89">
        <v>14.91</v>
      </c>
      <c r="H80" s="89"/>
      <c r="I80" s="89"/>
      <c r="J80" s="26">
        <v>8.9499999999999993</v>
      </c>
      <c r="K80" s="89">
        <v>4.12</v>
      </c>
      <c r="L80" s="89"/>
      <c r="M80" s="89"/>
      <c r="N80" s="17">
        <v>2.4700000000000002</v>
      </c>
      <c r="O80" s="89"/>
      <c r="P80" s="656">
        <v>1</v>
      </c>
      <c r="Q80" s="16">
        <v>2.85</v>
      </c>
      <c r="R80" s="89">
        <v>1.35</v>
      </c>
      <c r="S80" s="27"/>
      <c r="T80" s="692">
        <f t="shared" si="14"/>
        <v>9.855599999999999</v>
      </c>
      <c r="U80" s="1041"/>
      <c r="V80" s="14"/>
    </row>
    <row r="81" spans="1:22" ht="50.1" customHeight="1" x14ac:dyDescent="0.2">
      <c r="A81" s="1183"/>
      <c r="B81" s="1180"/>
      <c r="C81" s="485" t="s">
        <v>683</v>
      </c>
      <c r="D81" s="1139"/>
      <c r="E81" s="1139"/>
      <c r="F81" s="182" t="s">
        <v>683</v>
      </c>
      <c r="G81" s="89">
        <v>14.91</v>
      </c>
      <c r="H81" s="89"/>
      <c r="I81" s="89"/>
      <c r="J81" s="26">
        <v>8.9499999999999993</v>
      </c>
      <c r="K81" s="89">
        <v>4.12</v>
      </c>
      <c r="L81" s="89"/>
      <c r="M81" s="89"/>
      <c r="N81" s="17">
        <v>2.4700000000000002</v>
      </c>
      <c r="O81" s="656">
        <v>0.5</v>
      </c>
      <c r="P81" s="656">
        <v>2.5</v>
      </c>
      <c r="Q81" s="16">
        <v>2.85</v>
      </c>
      <c r="R81" s="89">
        <v>1.35</v>
      </c>
      <c r="S81" s="27"/>
      <c r="T81" s="692">
        <f t="shared" si="14"/>
        <v>11.855599999999999</v>
      </c>
      <c r="U81" s="1041"/>
      <c r="V81" s="14"/>
    </row>
    <row r="82" spans="1:22" ht="50.1" customHeight="1" x14ac:dyDescent="0.2">
      <c r="A82" s="1183"/>
      <c r="B82" s="1180"/>
      <c r="C82" s="485" t="s">
        <v>684</v>
      </c>
      <c r="D82" s="1139"/>
      <c r="E82" s="1139"/>
      <c r="F82" s="182" t="s">
        <v>684</v>
      </c>
      <c r="G82" s="89">
        <v>14.91</v>
      </c>
      <c r="H82" s="89"/>
      <c r="I82" s="89"/>
      <c r="J82" s="26">
        <v>8.9499999999999993</v>
      </c>
      <c r="K82" s="89">
        <v>4.12</v>
      </c>
      <c r="L82" s="89"/>
      <c r="M82" s="89"/>
      <c r="N82" s="17">
        <v>2.4700000000000002</v>
      </c>
      <c r="O82" s="89"/>
      <c r="P82" s="89"/>
      <c r="Q82" s="16">
        <v>2.85</v>
      </c>
      <c r="R82" s="89">
        <v>1.35</v>
      </c>
      <c r="S82" s="27"/>
      <c r="T82" s="692">
        <f>SUM(K82:M82)*1.13+SUM(O82:R82)</f>
        <v>8.855599999999999</v>
      </c>
      <c r="U82" s="1041"/>
      <c r="V82" s="14"/>
    </row>
    <row r="83" spans="1:22" ht="50.1" customHeight="1" x14ac:dyDescent="0.2">
      <c r="A83" s="1183"/>
      <c r="B83" s="1180"/>
      <c r="C83" s="485" t="s">
        <v>685</v>
      </c>
      <c r="D83" s="1139"/>
      <c r="E83" s="1139"/>
      <c r="F83" s="182" t="s">
        <v>685</v>
      </c>
      <c r="G83" s="89">
        <v>14.91</v>
      </c>
      <c r="H83" s="89"/>
      <c r="I83" s="89"/>
      <c r="J83" s="26">
        <v>8.9499999999999993</v>
      </c>
      <c r="K83" s="89">
        <v>4.12</v>
      </c>
      <c r="L83" s="89"/>
      <c r="M83" s="89"/>
      <c r="N83" s="17">
        <v>2.4700000000000002</v>
      </c>
      <c r="O83" s="89"/>
      <c r="P83" s="89"/>
      <c r="Q83" s="16">
        <v>2.85</v>
      </c>
      <c r="R83" s="89">
        <v>1.35</v>
      </c>
      <c r="S83" s="27"/>
      <c r="T83" s="692">
        <f t="shared" ref="T83:T89" si="15">SUM(K83:M83)*1.13+SUM(O83:R83)</f>
        <v>8.855599999999999</v>
      </c>
      <c r="U83" s="1041"/>
      <c r="V83" s="14"/>
    </row>
    <row r="84" spans="1:22" ht="50.1" customHeight="1" x14ac:dyDescent="0.2">
      <c r="A84" s="1183"/>
      <c r="B84" s="1180"/>
      <c r="C84" s="485" t="s">
        <v>686</v>
      </c>
      <c r="D84" s="1139"/>
      <c r="E84" s="1139"/>
      <c r="F84" s="182" t="s">
        <v>686</v>
      </c>
      <c r="G84" s="89">
        <v>14.91</v>
      </c>
      <c r="H84" s="89"/>
      <c r="I84" s="89"/>
      <c r="J84" s="26">
        <v>8.9499999999999993</v>
      </c>
      <c r="K84" s="89">
        <v>4.12</v>
      </c>
      <c r="L84" s="89"/>
      <c r="M84" s="89"/>
      <c r="N84" s="17">
        <v>2.4700000000000002</v>
      </c>
      <c r="O84" s="89"/>
      <c r="P84" s="89"/>
      <c r="Q84" s="16">
        <v>2.85</v>
      </c>
      <c r="R84" s="89">
        <v>1.35</v>
      </c>
      <c r="S84" s="27"/>
      <c r="T84" s="692">
        <f t="shared" si="15"/>
        <v>8.855599999999999</v>
      </c>
      <c r="U84" s="1041"/>
      <c r="V84" s="14"/>
    </row>
    <row r="85" spans="1:22" ht="50.1" customHeight="1" x14ac:dyDescent="0.2">
      <c r="A85" s="1183"/>
      <c r="B85" s="1180"/>
      <c r="C85" s="485" t="s">
        <v>687</v>
      </c>
      <c r="D85" s="1139"/>
      <c r="E85" s="1139"/>
      <c r="F85" s="182" t="s">
        <v>687</v>
      </c>
      <c r="G85" s="89">
        <v>14.91</v>
      </c>
      <c r="H85" s="89"/>
      <c r="I85" s="89"/>
      <c r="J85" s="26">
        <v>8.9499999999999993</v>
      </c>
      <c r="K85" s="89">
        <v>4.12</v>
      </c>
      <c r="L85" s="89"/>
      <c r="M85" s="89"/>
      <c r="N85" s="17">
        <v>2.4700000000000002</v>
      </c>
      <c r="O85" s="89"/>
      <c r="P85" s="89"/>
      <c r="Q85" s="16">
        <v>2.85</v>
      </c>
      <c r="R85" s="89">
        <v>1.35</v>
      </c>
      <c r="S85" s="27"/>
      <c r="T85" s="692">
        <f t="shared" si="15"/>
        <v>8.855599999999999</v>
      </c>
      <c r="U85" s="1041"/>
      <c r="V85" s="14"/>
    </row>
    <row r="86" spans="1:22" ht="50.1" customHeight="1" x14ac:dyDescent="0.2">
      <c r="A86" s="1183"/>
      <c r="B86" s="1180"/>
      <c r="C86" s="485" t="s">
        <v>688</v>
      </c>
      <c r="D86" s="1139"/>
      <c r="E86" s="1139"/>
      <c r="F86" s="182" t="s">
        <v>688</v>
      </c>
      <c r="G86" s="89">
        <v>14.91</v>
      </c>
      <c r="H86" s="89"/>
      <c r="I86" s="89"/>
      <c r="J86" s="26">
        <v>8.9499999999999993</v>
      </c>
      <c r="K86" s="89">
        <v>4.12</v>
      </c>
      <c r="L86" s="89"/>
      <c r="M86" s="89"/>
      <c r="N86" s="17">
        <v>2.4700000000000002</v>
      </c>
      <c r="O86" s="656">
        <v>0.5</v>
      </c>
      <c r="P86" s="656">
        <v>1.5</v>
      </c>
      <c r="Q86" s="16">
        <v>2.85</v>
      </c>
      <c r="R86" s="89">
        <v>1.35</v>
      </c>
      <c r="S86" s="27"/>
      <c r="T86" s="692">
        <f t="shared" si="15"/>
        <v>10.855599999999999</v>
      </c>
      <c r="U86" s="1041"/>
      <c r="V86" s="14"/>
    </row>
    <row r="87" spans="1:22" ht="50.1" customHeight="1" x14ac:dyDescent="0.2">
      <c r="A87" s="1183"/>
      <c r="B87" s="1180"/>
      <c r="C87" s="485" t="s">
        <v>689</v>
      </c>
      <c r="D87" s="1139"/>
      <c r="E87" s="1139"/>
      <c r="F87" s="182" t="s">
        <v>689</v>
      </c>
      <c r="G87" s="89">
        <v>14.91</v>
      </c>
      <c r="H87" s="89"/>
      <c r="I87" s="89"/>
      <c r="J87" s="26">
        <v>8.9499999999999993</v>
      </c>
      <c r="K87" s="89">
        <v>4.12</v>
      </c>
      <c r="L87" s="89"/>
      <c r="M87" s="89"/>
      <c r="N87" s="17">
        <v>2.4700000000000002</v>
      </c>
      <c r="O87" s="89"/>
      <c r="P87" s="656">
        <v>0.5</v>
      </c>
      <c r="Q87" s="16">
        <v>2.85</v>
      </c>
      <c r="R87" s="89">
        <v>1.35</v>
      </c>
      <c r="S87" s="27"/>
      <c r="T87" s="692">
        <f t="shared" si="15"/>
        <v>9.355599999999999</v>
      </c>
      <c r="U87" s="1041"/>
      <c r="V87" s="14"/>
    </row>
    <row r="88" spans="1:22" ht="50.1" customHeight="1" x14ac:dyDescent="0.2">
      <c r="A88" s="1183"/>
      <c r="B88" s="1180"/>
      <c r="C88" s="485" t="s">
        <v>690</v>
      </c>
      <c r="D88" s="1139"/>
      <c r="E88" s="1139"/>
      <c r="F88" s="182" t="s">
        <v>690</v>
      </c>
      <c r="G88" s="89">
        <v>14.91</v>
      </c>
      <c r="H88" s="89"/>
      <c r="I88" s="89"/>
      <c r="J88" s="26">
        <v>8.9499999999999993</v>
      </c>
      <c r="K88" s="89">
        <v>4.12</v>
      </c>
      <c r="L88" s="89"/>
      <c r="M88" s="89"/>
      <c r="N88" s="17">
        <v>2.4700000000000002</v>
      </c>
      <c r="O88" s="656">
        <v>1</v>
      </c>
      <c r="P88" s="656">
        <v>1.5</v>
      </c>
      <c r="Q88" s="16">
        <v>2.85</v>
      </c>
      <c r="R88" s="89">
        <v>1.35</v>
      </c>
      <c r="S88" s="27"/>
      <c r="T88" s="692">
        <f t="shared" si="15"/>
        <v>11.355599999999999</v>
      </c>
      <c r="U88" s="1041"/>
      <c r="V88" s="14"/>
    </row>
    <row r="89" spans="1:22" ht="50.1" customHeight="1" x14ac:dyDescent="0.2">
      <c r="A89" s="1183"/>
      <c r="B89" s="1180"/>
      <c r="C89" s="485" t="s">
        <v>691</v>
      </c>
      <c r="D89" s="1139"/>
      <c r="E89" s="1139"/>
      <c r="F89" s="182" t="s">
        <v>691</v>
      </c>
      <c r="G89" s="89">
        <v>14.91</v>
      </c>
      <c r="H89" s="89"/>
      <c r="I89" s="89"/>
      <c r="J89" s="26">
        <v>8.9499999999999993</v>
      </c>
      <c r="K89" s="89">
        <v>4.12</v>
      </c>
      <c r="L89" s="89"/>
      <c r="M89" s="89"/>
      <c r="N89" s="17">
        <v>2.4700000000000002</v>
      </c>
      <c r="O89" s="656">
        <v>0.5</v>
      </c>
      <c r="P89" s="656">
        <v>2</v>
      </c>
      <c r="Q89" s="16">
        <v>2.85</v>
      </c>
      <c r="R89" s="89">
        <v>1.35</v>
      </c>
      <c r="S89" s="27"/>
      <c r="T89" s="692">
        <f t="shared" si="15"/>
        <v>11.355599999999999</v>
      </c>
      <c r="U89" s="1041"/>
      <c r="V89" s="14"/>
    </row>
    <row r="90" spans="1:22" ht="50.1" customHeight="1" thickBot="1" x14ac:dyDescent="0.25">
      <c r="A90" s="1184"/>
      <c r="B90" s="1181"/>
      <c r="C90" s="486" t="s">
        <v>692</v>
      </c>
      <c r="D90" s="1140"/>
      <c r="E90" s="1140"/>
      <c r="F90" s="183" t="s">
        <v>692</v>
      </c>
      <c r="G90" s="47">
        <v>14.91</v>
      </c>
      <c r="H90" s="47"/>
      <c r="I90" s="47"/>
      <c r="J90" s="64">
        <v>8.9499999999999993</v>
      </c>
      <c r="K90" s="47">
        <v>4.12</v>
      </c>
      <c r="L90" s="47"/>
      <c r="M90" s="47"/>
      <c r="N90" s="76">
        <v>2.4700000000000002</v>
      </c>
      <c r="O90" s="658">
        <v>1</v>
      </c>
      <c r="P90" s="658">
        <v>1.5</v>
      </c>
      <c r="Q90" s="46">
        <v>2.85</v>
      </c>
      <c r="R90" s="47">
        <v>1.35</v>
      </c>
      <c r="S90" s="30"/>
      <c r="T90" s="688">
        <f>SUM(K90:M90)*1.13+SUM(O90:R90)</f>
        <v>11.355599999999999</v>
      </c>
      <c r="U90" s="995"/>
      <c r="V90" s="14"/>
    </row>
    <row r="91" spans="1:22" ht="50.1" customHeight="1" x14ac:dyDescent="0.2">
      <c r="A91" s="1182">
        <v>16</v>
      </c>
      <c r="B91" s="1179" t="s">
        <v>149</v>
      </c>
      <c r="C91" s="261" t="s">
        <v>150</v>
      </c>
      <c r="D91" s="238" t="s">
        <v>150</v>
      </c>
      <c r="E91" s="238" t="s">
        <v>150</v>
      </c>
      <c r="F91" s="181" t="s">
        <v>150</v>
      </c>
      <c r="G91" s="45">
        <v>20</v>
      </c>
      <c r="H91" s="45">
        <v>4.9000000000000004</v>
      </c>
      <c r="I91" s="45">
        <v>2.1</v>
      </c>
      <c r="J91" s="63" t="s">
        <v>343</v>
      </c>
      <c r="K91" s="45">
        <v>5</v>
      </c>
      <c r="L91" s="45">
        <v>1.2</v>
      </c>
      <c r="M91" s="45">
        <v>1.1000000000000001</v>
      </c>
      <c r="N91" s="44" t="s">
        <v>344</v>
      </c>
      <c r="O91" s="659">
        <v>3</v>
      </c>
      <c r="P91" s="45"/>
      <c r="Q91" s="42">
        <v>2.85</v>
      </c>
      <c r="R91" s="67">
        <v>1.35</v>
      </c>
      <c r="S91" s="29"/>
      <c r="T91" s="690">
        <f t="shared" ref="T91:T96" si="16">SUM(K91:M91)*1.13+SUM(O91:R91)</f>
        <v>15.449</v>
      </c>
      <c r="U91" s="1040"/>
      <c r="V91" s="14"/>
    </row>
    <row r="92" spans="1:22" ht="50.1" customHeight="1" x14ac:dyDescent="0.2">
      <c r="A92" s="1183"/>
      <c r="B92" s="1180"/>
      <c r="C92" s="239" t="s">
        <v>151</v>
      </c>
      <c r="D92" s="259" t="s">
        <v>151</v>
      </c>
      <c r="E92" s="216"/>
      <c r="F92" s="182" t="s">
        <v>151</v>
      </c>
      <c r="G92" s="89">
        <v>20</v>
      </c>
      <c r="H92" s="89">
        <v>4.9000000000000004</v>
      </c>
      <c r="I92" s="89"/>
      <c r="J92" s="26" t="s">
        <v>345</v>
      </c>
      <c r="K92" s="89">
        <v>5</v>
      </c>
      <c r="L92" s="89">
        <v>1.2</v>
      </c>
      <c r="M92" s="89"/>
      <c r="N92" s="17" t="s">
        <v>346</v>
      </c>
      <c r="O92" s="656">
        <v>3</v>
      </c>
      <c r="P92" s="89"/>
      <c r="Q92" s="16">
        <v>2.85</v>
      </c>
      <c r="R92" s="89">
        <v>1.35</v>
      </c>
      <c r="S92" s="27"/>
      <c r="T92" s="692">
        <f t="shared" si="16"/>
        <v>14.206</v>
      </c>
      <c r="U92" s="1041"/>
      <c r="V92" s="14"/>
    </row>
    <row r="93" spans="1:22" ht="50.1" customHeight="1" thickBot="1" x14ac:dyDescent="0.25">
      <c r="A93" s="1184"/>
      <c r="B93" s="1181"/>
      <c r="C93" s="262" t="s">
        <v>152</v>
      </c>
      <c r="D93" s="260" t="s">
        <v>152</v>
      </c>
      <c r="E93" s="217"/>
      <c r="F93" s="180" t="s">
        <v>152</v>
      </c>
      <c r="G93" s="47">
        <v>20</v>
      </c>
      <c r="H93" s="47">
        <v>4.9000000000000004</v>
      </c>
      <c r="I93" s="47"/>
      <c r="J93" s="64" t="s">
        <v>345</v>
      </c>
      <c r="K93" s="47">
        <v>5</v>
      </c>
      <c r="L93" s="47">
        <v>1.2</v>
      </c>
      <c r="M93" s="47"/>
      <c r="N93" s="76" t="s">
        <v>346</v>
      </c>
      <c r="O93" s="658">
        <v>1.41</v>
      </c>
      <c r="P93" s="47"/>
      <c r="Q93" s="46">
        <v>2.85</v>
      </c>
      <c r="R93" s="47">
        <v>1.35</v>
      </c>
      <c r="S93" s="30"/>
      <c r="T93" s="688">
        <f t="shared" si="16"/>
        <v>12.616</v>
      </c>
      <c r="U93" s="1043"/>
      <c r="V93" s="14"/>
    </row>
    <row r="94" spans="1:22" ht="50.1" customHeight="1" x14ac:dyDescent="0.2">
      <c r="A94" s="1182">
        <v>17</v>
      </c>
      <c r="B94" s="1179" t="s">
        <v>154</v>
      </c>
      <c r="C94" s="261" t="s">
        <v>155</v>
      </c>
      <c r="D94" s="238" t="s">
        <v>155</v>
      </c>
      <c r="E94" s="238" t="s">
        <v>155</v>
      </c>
      <c r="F94" s="181" t="s">
        <v>155</v>
      </c>
      <c r="G94" s="67">
        <v>13.1</v>
      </c>
      <c r="H94" s="67">
        <v>8.26</v>
      </c>
      <c r="I94" s="67">
        <v>11.77</v>
      </c>
      <c r="J94" s="86">
        <v>13.1</v>
      </c>
      <c r="K94" s="67">
        <v>6.14</v>
      </c>
      <c r="L94" s="67">
        <v>3.1</v>
      </c>
      <c r="M94" s="67">
        <v>2.0299999999999998</v>
      </c>
      <c r="N94" s="110">
        <v>3.68</v>
      </c>
      <c r="O94" s="45"/>
      <c r="P94" s="659">
        <v>2.85</v>
      </c>
      <c r="Q94" s="42">
        <v>2.85</v>
      </c>
      <c r="R94" s="67">
        <v>0.27</v>
      </c>
      <c r="S94" s="29"/>
      <c r="T94" s="690">
        <f t="shared" si="16"/>
        <v>18.705100000000002</v>
      </c>
      <c r="U94" s="1040"/>
      <c r="V94" s="14"/>
    </row>
    <row r="95" spans="1:22" ht="50.1" customHeight="1" x14ac:dyDescent="0.2">
      <c r="A95" s="1183"/>
      <c r="B95" s="1180"/>
      <c r="C95" s="239" t="s">
        <v>156</v>
      </c>
      <c r="D95" s="259" t="s">
        <v>156</v>
      </c>
      <c r="E95" s="259" t="s">
        <v>156</v>
      </c>
      <c r="F95" s="182" t="s">
        <v>156</v>
      </c>
      <c r="G95" s="50">
        <v>13.1</v>
      </c>
      <c r="H95" s="50">
        <v>8.26</v>
      </c>
      <c r="I95" s="50">
        <v>11.77</v>
      </c>
      <c r="J95" s="55">
        <v>13.1</v>
      </c>
      <c r="K95" s="50">
        <v>6.14</v>
      </c>
      <c r="L95" s="50">
        <v>3.1</v>
      </c>
      <c r="M95" s="50">
        <v>2.0299999999999998</v>
      </c>
      <c r="N95" s="106">
        <v>3.68</v>
      </c>
      <c r="O95" s="656">
        <v>1</v>
      </c>
      <c r="P95" s="656">
        <v>2</v>
      </c>
      <c r="Q95" s="16">
        <v>2.85</v>
      </c>
      <c r="R95" s="50">
        <v>1.35</v>
      </c>
      <c r="S95" s="27"/>
      <c r="T95" s="692">
        <f t="shared" si="16"/>
        <v>19.935099999999998</v>
      </c>
      <c r="U95" s="1041"/>
      <c r="V95" s="14"/>
    </row>
    <row r="96" spans="1:22" ht="50.1" customHeight="1" x14ac:dyDescent="0.2">
      <c r="A96" s="1183"/>
      <c r="B96" s="1180"/>
      <c r="C96" s="485" t="s">
        <v>693</v>
      </c>
      <c r="D96" s="1137"/>
      <c r="E96" s="1137"/>
      <c r="F96" s="182" t="s">
        <v>693</v>
      </c>
      <c r="G96" s="50">
        <v>13.1</v>
      </c>
      <c r="H96" s="50"/>
      <c r="I96" s="50"/>
      <c r="J96" s="55">
        <v>13.1</v>
      </c>
      <c r="K96" s="50">
        <v>6.14</v>
      </c>
      <c r="L96" s="50"/>
      <c r="M96" s="50"/>
      <c r="N96" s="106">
        <v>3.68</v>
      </c>
      <c r="O96" s="89"/>
      <c r="P96" s="89"/>
      <c r="Q96" s="16">
        <v>2.85</v>
      </c>
      <c r="R96" s="89">
        <v>1.35</v>
      </c>
      <c r="S96" s="27"/>
      <c r="T96" s="692">
        <f t="shared" si="16"/>
        <v>11.138199999999999</v>
      </c>
      <c r="U96" s="1041"/>
      <c r="V96" s="14"/>
    </row>
    <row r="97" spans="1:22" ht="50.1" customHeight="1" thickBot="1" x14ac:dyDescent="0.25">
      <c r="A97" s="1184"/>
      <c r="B97" s="1181"/>
      <c r="C97" s="486" t="s">
        <v>694</v>
      </c>
      <c r="D97" s="1138"/>
      <c r="E97" s="1138"/>
      <c r="F97" s="183" t="s">
        <v>694</v>
      </c>
      <c r="G97" s="104">
        <v>13.1</v>
      </c>
      <c r="H97" s="104"/>
      <c r="I97" s="104"/>
      <c r="J97" s="105">
        <v>13.1</v>
      </c>
      <c r="K97" s="104">
        <v>6.14</v>
      </c>
      <c r="L97" s="104"/>
      <c r="M97" s="104"/>
      <c r="N97" s="111">
        <v>3.68</v>
      </c>
      <c r="O97" s="47"/>
      <c r="P97" s="47"/>
      <c r="Q97" s="46">
        <v>2.85</v>
      </c>
      <c r="R97" s="47">
        <v>1.35</v>
      </c>
      <c r="S97" s="30"/>
      <c r="T97" s="688">
        <f>SUM(K97:M97)*1.13+SUM(O97:R97)</f>
        <v>11.138199999999999</v>
      </c>
      <c r="U97" s="995"/>
      <c r="V97" s="14"/>
    </row>
    <row r="98" spans="1:22" ht="50.1" customHeight="1" x14ac:dyDescent="0.2">
      <c r="A98" s="1182">
        <v>18</v>
      </c>
      <c r="B98" s="1179" t="s">
        <v>193</v>
      </c>
      <c r="C98" s="261" t="s">
        <v>194</v>
      </c>
      <c r="D98" s="238" t="s">
        <v>194</v>
      </c>
      <c r="E98" s="238" t="s">
        <v>194</v>
      </c>
      <c r="F98" s="178" t="s">
        <v>194</v>
      </c>
      <c r="G98" s="45">
        <v>23</v>
      </c>
      <c r="H98" s="45"/>
      <c r="I98" s="45"/>
      <c r="J98" s="87">
        <v>13.8</v>
      </c>
      <c r="K98" s="45">
        <v>3.98</v>
      </c>
      <c r="L98" s="45">
        <v>1.81</v>
      </c>
      <c r="M98" s="45">
        <v>1.23</v>
      </c>
      <c r="N98" s="44" t="s">
        <v>418</v>
      </c>
      <c r="O98" s="659">
        <v>0.28999999999999998</v>
      </c>
      <c r="P98" s="45"/>
      <c r="Q98" s="42">
        <v>2.85</v>
      </c>
      <c r="R98" s="45">
        <v>0.94499999999999995</v>
      </c>
      <c r="S98" s="29"/>
      <c r="T98" s="690">
        <f t="shared" ref="T98:T104" si="17">SUM(K98:M98)*1.13+SUM(O98:R98)</f>
        <v>12.017599999999998</v>
      </c>
      <c r="U98" s="1044"/>
      <c r="V98" s="14"/>
    </row>
    <row r="99" spans="1:22" ht="50.1" customHeight="1" x14ac:dyDescent="0.2">
      <c r="A99" s="1183"/>
      <c r="B99" s="1180"/>
      <c r="C99" s="239" t="s">
        <v>195</v>
      </c>
      <c r="D99" s="259" t="s">
        <v>195</v>
      </c>
      <c r="E99" s="259" t="s">
        <v>195</v>
      </c>
      <c r="F99" s="179" t="s">
        <v>195</v>
      </c>
      <c r="G99" s="89">
        <v>23</v>
      </c>
      <c r="H99" s="89"/>
      <c r="I99" s="89"/>
      <c r="J99" s="90">
        <v>13.8</v>
      </c>
      <c r="K99" s="89">
        <v>3.98</v>
      </c>
      <c r="L99" s="89">
        <v>1.81</v>
      </c>
      <c r="M99" s="89">
        <v>1.23</v>
      </c>
      <c r="N99" s="17" t="s">
        <v>418</v>
      </c>
      <c r="O99" s="656">
        <v>0.28999999999999998</v>
      </c>
      <c r="P99" s="89"/>
      <c r="Q99" s="16">
        <v>2.85</v>
      </c>
      <c r="R99" s="50">
        <v>1.35</v>
      </c>
      <c r="S99" s="27"/>
      <c r="T99" s="692">
        <f t="shared" si="17"/>
        <v>12.422599999999999</v>
      </c>
      <c r="U99" s="1038"/>
      <c r="V99" s="14"/>
    </row>
    <row r="100" spans="1:22" ht="50.1" customHeight="1" x14ac:dyDescent="0.2">
      <c r="A100" s="1183"/>
      <c r="B100" s="1180"/>
      <c r="C100" s="239" t="s">
        <v>196</v>
      </c>
      <c r="D100" s="259" t="s">
        <v>196</v>
      </c>
      <c r="E100" s="259" t="s">
        <v>196</v>
      </c>
      <c r="F100" s="179" t="s">
        <v>196</v>
      </c>
      <c r="G100" s="89">
        <v>23</v>
      </c>
      <c r="H100" s="89"/>
      <c r="I100" s="89"/>
      <c r="J100" s="90">
        <v>13.8</v>
      </c>
      <c r="K100" s="89">
        <v>3.98</v>
      </c>
      <c r="L100" s="89">
        <v>1.81</v>
      </c>
      <c r="M100" s="89">
        <v>1.23</v>
      </c>
      <c r="N100" s="17" t="s">
        <v>418</v>
      </c>
      <c r="O100" s="656">
        <v>0.28999999999999998</v>
      </c>
      <c r="P100" s="89"/>
      <c r="Q100" s="16">
        <v>2.85</v>
      </c>
      <c r="R100" s="50">
        <v>1.35</v>
      </c>
      <c r="S100" s="27"/>
      <c r="T100" s="692">
        <f t="shared" si="17"/>
        <v>12.422599999999999</v>
      </c>
      <c r="U100" s="1038"/>
      <c r="V100" s="14"/>
    </row>
    <row r="101" spans="1:22" ht="50.1" customHeight="1" x14ac:dyDescent="0.2">
      <c r="A101" s="1183"/>
      <c r="B101" s="1180"/>
      <c r="C101" s="239" t="s">
        <v>197</v>
      </c>
      <c r="D101" s="259" t="s">
        <v>197</v>
      </c>
      <c r="E101" s="216"/>
      <c r="F101" s="179" t="s">
        <v>197</v>
      </c>
      <c r="G101" s="89">
        <v>23</v>
      </c>
      <c r="H101" s="89"/>
      <c r="I101" s="89"/>
      <c r="J101" s="90">
        <v>13.8</v>
      </c>
      <c r="K101" s="89">
        <v>3.98</v>
      </c>
      <c r="L101" s="89">
        <v>1.81</v>
      </c>
      <c r="M101" s="89"/>
      <c r="N101" s="17" t="s">
        <v>419</v>
      </c>
      <c r="O101" s="656">
        <v>1</v>
      </c>
      <c r="P101" s="89"/>
      <c r="Q101" s="16">
        <v>2.85</v>
      </c>
      <c r="R101" s="89">
        <v>1.35</v>
      </c>
      <c r="S101" s="27"/>
      <c r="T101" s="692">
        <f t="shared" si="17"/>
        <v>11.742699999999999</v>
      </c>
      <c r="U101" s="1038"/>
      <c r="V101" s="14"/>
    </row>
    <row r="102" spans="1:22" ht="50.1" customHeight="1" x14ac:dyDescent="0.2">
      <c r="A102" s="1183"/>
      <c r="B102" s="1180"/>
      <c r="C102" s="239" t="s">
        <v>198</v>
      </c>
      <c r="D102" s="259" t="s">
        <v>198</v>
      </c>
      <c r="E102" s="216"/>
      <c r="F102" s="179" t="s">
        <v>198</v>
      </c>
      <c r="G102" s="89">
        <v>23</v>
      </c>
      <c r="H102" s="89"/>
      <c r="I102" s="89"/>
      <c r="J102" s="90">
        <v>13.8</v>
      </c>
      <c r="K102" s="89">
        <v>3.98</v>
      </c>
      <c r="L102" s="89">
        <v>1.81</v>
      </c>
      <c r="M102" s="89"/>
      <c r="N102" s="17" t="s">
        <v>419</v>
      </c>
      <c r="O102" s="656">
        <v>1.29</v>
      </c>
      <c r="P102" s="89"/>
      <c r="Q102" s="16">
        <v>2.85</v>
      </c>
      <c r="R102" s="89">
        <v>1.35</v>
      </c>
      <c r="S102" s="27"/>
      <c r="T102" s="692">
        <f t="shared" si="17"/>
        <v>12.032699999999998</v>
      </c>
      <c r="U102" s="1038"/>
      <c r="V102" s="14"/>
    </row>
    <row r="103" spans="1:22" ht="50.1" customHeight="1" x14ac:dyDescent="0.2">
      <c r="A103" s="1183"/>
      <c r="B103" s="1180"/>
      <c r="C103" s="239" t="s">
        <v>199</v>
      </c>
      <c r="D103" s="259" t="s">
        <v>199</v>
      </c>
      <c r="E103" s="216"/>
      <c r="F103" s="179" t="s">
        <v>199</v>
      </c>
      <c r="G103" s="89">
        <v>23</v>
      </c>
      <c r="H103" s="89"/>
      <c r="I103" s="89"/>
      <c r="J103" s="90">
        <v>13.8</v>
      </c>
      <c r="K103" s="89">
        <v>3.98</v>
      </c>
      <c r="L103" s="89">
        <v>1.81</v>
      </c>
      <c r="M103" s="89"/>
      <c r="N103" s="17" t="s">
        <v>419</v>
      </c>
      <c r="O103" s="656">
        <v>0.28999999999999998</v>
      </c>
      <c r="P103" s="89"/>
      <c r="Q103" s="16">
        <v>2.85</v>
      </c>
      <c r="R103" s="89">
        <v>1.35</v>
      </c>
      <c r="S103" s="27"/>
      <c r="T103" s="692">
        <f t="shared" si="17"/>
        <v>11.032699999999998</v>
      </c>
      <c r="U103" s="1038"/>
      <c r="V103" s="14"/>
    </row>
    <row r="104" spans="1:22" ht="50.1" customHeight="1" x14ac:dyDescent="0.2">
      <c r="A104" s="1183"/>
      <c r="B104" s="1180"/>
      <c r="C104" s="488" t="s">
        <v>862</v>
      </c>
      <c r="D104" s="1137"/>
      <c r="E104" s="1137"/>
      <c r="F104" s="179" t="s">
        <v>862</v>
      </c>
      <c r="G104" s="89">
        <v>23</v>
      </c>
      <c r="H104" s="89"/>
      <c r="I104" s="89"/>
      <c r="J104" s="90">
        <v>13.8</v>
      </c>
      <c r="K104" s="89">
        <v>3.98</v>
      </c>
      <c r="L104" s="89"/>
      <c r="M104" s="89"/>
      <c r="N104" s="17">
        <v>2.39</v>
      </c>
      <c r="O104" s="656">
        <v>0.28999999999999998</v>
      </c>
      <c r="P104" s="16"/>
      <c r="Q104" s="16">
        <v>2.85</v>
      </c>
      <c r="R104" s="89">
        <v>1.35</v>
      </c>
      <c r="S104" s="27"/>
      <c r="T104" s="692">
        <f t="shared" si="17"/>
        <v>8.9874000000000009</v>
      </c>
      <c r="U104" s="1038"/>
      <c r="V104" s="14"/>
    </row>
    <row r="105" spans="1:22" ht="50.1" customHeight="1" thickBot="1" x14ac:dyDescent="0.25">
      <c r="A105" s="1184"/>
      <c r="B105" s="1181"/>
      <c r="C105" s="490" t="s">
        <v>863</v>
      </c>
      <c r="D105" s="1138"/>
      <c r="E105" s="1138"/>
      <c r="F105" s="180" t="s">
        <v>863</v>
      </c>
      <c r="G105" s="47">
        <v>23</v>
      </c>
      <c r="H105" s="47"/>
      <c r="I105" s="47"/>
      <c r="J105" s="92">
        <v>13.8</v>
      </c>
      <c r="K105" s="47">
        <v>3.98</v>
      </c>
      <c r="L105" s="47"/>
      <c r="M105" s="47"/>
      <c r="N105" s="76">
        <v>2.39</v>
      </c>
      <c r="O105" s="658">
        <v>0.28999999999999998</v>
      </c>
      <c r="P105" s="46"/>
      <c r="Q105" s="46">
        <v>2.85</v>
      </c>
      <c r="R105" s="47">
        <v>1.35</v>
      </c>
      <c r="S105" s="30"/>
      <c r="T105" s="688">
        <f>SUM(K105:M105)*1.13+SUM(O105:R105)</f>
        <v>8.9874000000000009</v>
      </c>
      <c r="U105" s="1043"/>
      <c r="V105" s="14"/>
    </row>
    <row r="106" spans="1:22" ht="76.5" x14ac:dyDescent="0.2">
      <c r="A106" s="1182">
        <v>19</v>
      </c>
      <c r="B106" s="1179" t="s">
        <v>202</v>
      </c>
      <c r="C106" s="487" t="s">
        <v>204</v>
      </c>
      <c r="D106" s="487" t="s">
        <v>204</v>
      </c>
      <c r="E106" s="487" t="s">
        <v>204</v>
      </c>
      <c r="F106" s="178" t="s">
        <v>204</v>
      </c>
      <c r="G106" s="42" t="s">
        <v>351</v>
      </c>
      <c r="H106" s="42" t="s">
        <v>351</v>
      </c>
      <c r="I106" s="42" t="s">
        <v>351</v>
      </c>
      <c r="J106" s="63" t="s">
        <v>352</v>
      </c>
      <c r="K106" s="45">
        <v>4.0599999999999996</v>
      </c>
      <c r="L106" s="45">
        <v>0.71</v>
      </c>
      <c r="M106" s="45">
        <v>2.5</v>
      </c>
      <c r="N106" s="88"/>
      <c r="O106" s="659">
        <v>1.5</v>
      </c>
      <c r="P106" s="45"/>
      <c r="Q106" s="42">
        <v>2.85</v>
      </c>
      <c r="R106" s="67">
        <v>1.35</v>
      </c>
      <c r="S106" s="29"/>
      <c r="T106" s="690">
        <v>13.92</v>
      </c>
      <c r="U106" s="1044"/>
      <c r="V106" s="14"/>
    </row>
    <row r="107" spans="1:22" ht="77.25" thickBot="1" x14ac:dyDescent="0.25">
      <c r="A107" s="1184"/>
      <c r="B107" s="1181"/>
      <c r="C107" s="486" t="s">
        <v>711</v>
      </c>
      <c r="D107" s="486" t="s">
        <v>711</v>
      </c>
      <c r="E107" s="486" t="s">
        <v>711</v>
      </c>
      <c r="F107" s="183" t="s">
        <v>711</v>
      </c>
      <c r="G107" s="46" t="s">
        <v>351</v>
      </c>
      <c r="H107" s="46" t="s">
        <v>351</v>
      </c>
      <c r="I107" s="46" t="s">
        <v>351</v>
      </c>
      <c r="J107" s="64" t="s">
        <v>352</v>
      </c>
      <c r="K107" s="47">
        <v>4.0599999999999996</v>
      </c>
      <c r="L107" s="47">
        <v>0.71</v>
      </c>
      <c r="M107" s="47">
        <v>2.5</v>
      </c>
      <c r="N107" s="76" t="s">
        <v>353</v>
      </c>
      <c r="O107" s="658">
        <v>1.5</v>
      </c>
      <c r="P107" s="47"/>
      <c r="Q107" s="46">
        <v>2.85</v>
      </c>
      <c r="R107" s="104">
        <v>1.35</v>
      </c>
      <c r="S107" s="30"/>
      <c r="T107" s="688">
        <f>SUM(K107:M107)*1.13+SUM(O107:R107)</f>
        <v>13.915099999999999</v>
      </c>
      <c r="U107" s="995"/>
      <c r="V107" s="14"/>
    </row>
    <row r="108" spans="1:22" ht="50.1" customHeight="1" x14ac:dyDescent="0.2">
      <c r="A108" s="1182">
        <v>20</v>
      </c>
      <c r="B108" s="1179" t="s">
        <v>206</v>
      </c>
      <c r="C108" s="261" t="s">
        <v>207</v>
      </c>
      <c r="D108" s="261" t="s">
        <v>207</v>
      </c>
      <c r="E108" s="261" t="s">
        <v>207</v>
      </c>
      <c r="F108" s="178" t="s">
        <v>207</v>
      </c>
      <c r="G108" s="73">
        <v>15</v>
      </c>
      <c r="H108" s="45"/>
      <c r="I108" s="45"/>
      <c r="J108" s="81">
        <v>9</v>
      </c>
      <c r="K108" s="67">
        <v>5.58</v>
      </c>
      <c r="L108" s="67">
        <v>0.83</v>
      </c>
      <c r="M108" s="67">
        <v>1.37</v>
      </c>
      <c r="N108" s="110">
        <v>3.34</v>
      </c>
      <c r="O108" s="659">
        <v>0.96</v>
      </c>
      <c r="P108" s="659">
        <v>1.29</v>
      </c>
      <c r="Q108" s="42">
        <v>2.85</v>
      </c>
      <c r="R108" s="45">
        <v>0.40500000000000003</v>
      </c>
      <c r="S108" s="29"/>
      <c r="T108" s="690">
        <f>SUM(K108:M108)*1.13+SUM(O108:R108)</f>
        <v>14.296399999999998</v>
      </c>
      <c r="U108" s="1044"/>
      <c r="V108" s="14"/>
    </row>
    <row r="109" spans="1:22" ht="50.1" customHeight="1" x14ac:dyDescent="0.2">
      <c r="A109" s="1183"/>
      <c r="B109" s="1180"/>
      <c r="C109" s="488" t="s">
        <v>713</v>
      </c>
      <c r="D109" s="488" t="s">
        <v>713</v>
      </c>
      <c r="E109" s="488" t="s">
        <v>713</v>
      </c>
      <c r="F109" s="179" t="s">
        <v>713</v>
      </c>
      <c r="G109" s="52">
        <v>12</v>
      </c>
      <c r="H109" s="89"/>
      <c r="I109" s="89"/>
      <c r="J109" s="54">
        <v>7.2</v>
      </c>
      <c r="K109" s="50">
        <v>5.58</v>
      </c>
      <c r="L109" s="50">
        <v>0.83</v>
      </c>
      <c r="M109" s="50">
        <v>1.37</v>
      </c>
      <c r="N109" s="106">
        <v>3.34</v>
      </c>
      <c r="O109" s="656">
        <v>0.92</v>
      </c>
      <c r="P109" s="656">
        <v>0.93</v>
      </c>
      <c r="Q109" s="16">
        <v>2.85</v>
      </c>
      <c r="R109" s="89">
        <v>0.40500000000000003</v>
      </c>
      <c r="S109" s="27"/>
      <c r="T109" s="692">
        <f t="shared" ref="T109:T111" si="18">SUM(K109:M109)*1.13+SUM(O109:R109)</f>
        <v>13.8964</v>
      </c>
      <c r="U109" s="1038"/>
      <c r="V109" s="14"/>
    </row>
    <row r="110" spans="1:22" ht="50.1" customHeight="1" x14ac:dyDescent="0.2">
      <c r="A110" s="1183"/>
      <c r="B110" s="1180"/>
      <c r="C110" s="488" t="s">
        <v>714</v>
      </c>
      <c r="D110" s="488" t="s">
        <v>714</v>
      </c>
      <c r="E110" s="488" t="s">
        <v>714</v>
      </c>
      <c r="F110" s="179" t="s">
        <v>714</v>
      </c>
      <c r="G110" s="52">
        <v>12</v>
      </c>
      <c r="H110" s="89"/>
      <c r="I110" s="89"/>
      <c r="J110" s="54">
        <v>7.2</v>
      </c>
      <c r="K110" s="50">
        <v>5.58</v>
      </c>
      <c r="L110" s="50">
        <v>0.83</v>
      </c>
      <c r="M110" s="50">
        <v>1.37</v>
      </c>
      <c r="N110" s="106">
        <v>3.34</v>
      </c>
      <c r="O110" s="656">
        <v>0.92</v>
      </c>
      <c r="P110" s="656">
        <v>0.93</v>
      </c>
      <c r="Q110" s="16">
        <v>2.85</v>
      </c>
      <c r="R110" s="89">
        <v>0.40500000000000003</v>
      </c>
      <c r="S110" s="27"/>
      <c r="T110" s="692">
        <f t="shared" si="18"/>
        <v>13.8964</v>
      </c>
      <c r="U110" s="1038"/>
      <c r="V110" s="14"/>
    </row>
    <row r="111" spans="1:22" ht="50.1" customHeight="1" x14ac:dyDescent="0.2">
      <c r="A111" s="1183"/>
      <c r="B111" s="1180"/>
      <c r="C111" s="488" t="s">
        <v>715</v>
      </c>
      <c r="D111" s="488" t="s">
        <v>715</v>
      </c>
      <c r="E111" s="488" t="s">
        <v>715</v>
      </c>
      <c r="F111" s="179" t="s">
        <v>715</v>
      </c>
      <c r="G111" s="52">
        <v>12</v>
      </c>
      <c r="H111" s="89"/>
      <c r="I111" s="89"/>
      <c r="J111" s="54">
        <v>7.2</v>
      </c>
      <c r="K111" s="50">
        <v>5.58</v>
      </c>
      <c r="L111" s="50">
        <v>0.83</v>
      </c>
      <c r="M111" s="50">
        <v>1.37</v>
      </c>
      <c r="N111" s="106">
        <v>3.34</v>
      </c>
      <c r="O111" s="656">
        <v>0.92</v>
      </c>
      <c r="P111" s="89"/>
      <c r="Q111" s="16">
        <v>2.85</v>
      </c>
      <c r="R111" s="89">
        <v>0.40500000000000003</v>
      </c>
      <c r="S111" s="27"/>
      <c r="T111" s="692">
        <f t="shared" si="18"/>
        <v>12.9664</v>
      </c>
      <c r="U111" s="1038"/>
      <c r="V111" s="14"/>
    </row>
    <row r="112" spans="1:22" ht="50.1" customHeight="1" x14ac:dyDescent="0.2">
      <c r="A112" s="1183"/>
      <c r="B112" s="1180"/>
      <c r="C112" s="488" t="s">
        <v>716</v>
      </c>
      <c r="D112" s="488" t="s">
        <v>716</v>
      </c>
      <c r="E112" s="488" t="s">
        <v>716</v>
      </c>
      <c r="F112" s="179" t="s">
        <v>716</v>
      </c>
      <c r="G112" s="52">
        <v>12</v>
      </c>
      <c r="H112" s="89"/>
      <c r="I112" s="89"/>
      <c r="J112" s="54">
        <v>7.2</v>
      </c>
      <c r="K112" s="50">
        <v>5.58</v>
      </c>
      <c r="L112" s="50">
        <v>0.83</v>
      </c>
      <c r="M112" s="50">
        <v>1.37</v>
      </c>
      <c r="N112" s="106">
        <v>3.34</v>
      </c>
      <c r="O112" s="656">
        <v>0.92</v>
      </c>
      <c r="P112" s="89"/>
      <c r="Q112" s="16">
        <v>2.85</v>
      </c>
      <c r="R112" s="89">
        <v>0.40500000000000003</v>
      </c>
      <c r="S112" s="27"/>
      <c r="T112" s="692">
        <f>SUM(K112:M112)*1.13+SUM(O112:R112)</f>
        <v>12.9664</v>
      </c>
      <c r="U112" s="1038"/>
      <c r="V112" s="14"/>
    </row>
    <row r="113" spans="1:22" ht="50.1" customHeight="1" x14ac:dyDescent="0.2">
      <c r="A113" s="1183"/>
      <c r="B113" s="1180"/>
      <c r="C113" s="488" t="s">
        <v>137</v>
      </c>
      <c r="D113" s="1134"/>
      <c r="E113" s="1134"/>
      <c r="F113" s="179" t="s">
        <v>137</v>
      </c>
      <c r="G113" s="52">
        <v>12</v>
      </c>
      <c r="H113" s="89"/>
      <c r="I113" s="89"/>
      <c r="J113" s="54">
        <v>7.2</v>
      </c>
      <c r="K113" s="50">
        <v>5.58</v>
      </c>
      <c r="L113" s="50"/>
      <c r="M113" s="50"/>
      <c r="N113" s="106">
        <v>3.34</v>
      </c>
      <c r="O113" s="656">
        <v>0.92</v>
      </c>
      <c r="P113" s="89"/>
      <c r="Q113" s="16">
        <v>2.85</v>
      </c>
      <c r="R113" s="89">
        <v>1.35</v>
      </c>
      <c r="S113" s="27"/>
      <c r="T113" s="692">
        <f t="shared" ref="T113:T143" si="19">SUM(K113:M113)*1.13+SUM(O113:R113)</f>
        <v>11.4254</v>
      </c>
      <c r="U113" s="1038"/>
      <c r="V113" s="14"/>
    </row>
    <row r="114" spans="1:22" ht="50.1" customHeight="1" x14ac:dyDescent="0.2">
      <c r="A114" s="1183"/>
      <c r="B114" s="1180"/>
      <c r="C114" s="488" t="s">
        <v>717</v>
      </c>
      <c r="D114" s="1134"/>
      <c r="E114" s="1134"/>
      <c r="F114" s="179" t="s">
        <v>717</v>
      </c>
      <c r="G114" s="52">
        <v>12</v>
      </c>
      <c r="H114" s="89"/>
      <c r="I114" s="89"/>
      <c r="J114" s="54">
        <v>7.2</v>
      </c>
      <c r="K114" s="50">
        <v>5.58</v>
      </c>
      <c r="L114" s="50"/>
      <c r="M114" s="50"/>
      <c r="N114" s="106">
        <v>3.34</v>
      </c>
      <c r="O114" s="656">
        <v>0.92</v>
      </c>
      <c r="P114" s="89"/>
      <c r="Q114" s="16">
        <v>2.85</v>
      </c>
      <c r="R114" s="89">
        <v>1.35</v>
      </c>
      <c r="S114" s="27"/>
      <c r="T114" s="692">
        <f t="shared" si="19"/>
        <v>11.4254</v>
      </c>
      <c r="U114" s="1038"/>
      <c r="V114" s="14"/>
    </row>
    <row r="115" spans="1:22" ht="50.1" customHeight="1" x14ac:dyDescent="0.2">
      <c r="A115" s="1183"/>
      <c r="B115" s="1180"/>
      <c r="C115" s="488" t="s">
        <v>718</v>
      </c>
      <c r="D115" s="1134"/>
      <c r="E115" s="1134"/>
      <c r="F115" s="179" t="s">
        <v>718</v>
      </c>
      <c r="G115" s="52">
        <v>12</v>
      </c>
      <c r="H115" s="89"/>
      <c r="I115" s="89"/>
      <c r="J115" s="54">
        <v>7.2</v>
      </c>
      <c r="K115" s="50">
        <v>5.58</v>
      </c>
      <c r="L115" s="50"/>
      <c r="M115" s="50"/>
      <c r="N115" s="106">
        <v>3.34</v>
      </c>
      <c r="O115" s="656">
        <v>0.92</v>
      </c>
      <c r="P115" s="89"/>
      <c r="Q115" s="16">
        <v>2.85</v>
      </c>
      <c r="R115" s="89">
        <v>1.35</v>
      </c>
      <c r="S115" s="27"/>
      <c r="T115" s="692">
        <f t="shared" si="19"/>
        <v>11.4254</v>
      </c>
      <c r="U115" s="1038"/>
      <c r="V115" s="14"/>
    </row>
    <row r="116" spans="1:22" ht="50.1" customHeight="1" x14ac:dyDescent="0.2">
      <c r="A116" s="1183"/>
      <c r="B116" s="1180"/>
      <c r="C116" s="488" t="s">
        <v>719</v>
      </c>
      <c r="D116" s="1134"/>
      <c r="E116" s="1134"/>
      <c r="F116" s="179" t="s">
        <v>719</v>
      </c>
      <c r="G116" s="52">
        <v>12</v>
      </c>
      <c r="H116" s="89"/>
      <c r="I116" s="89"/>
      <c r="J116" s="54">
        <v>7.2</v>
      </c>
      <c r="K116" s="50">
        <v>5.58</v>
      </c>
      <c r="L116" s="50"/>
      <c r="M116" s="50"/>
      <c r="N116" s="106">
        <v>3.34</v>
      </c>
      <c r="O116" s="656">
        <v>0.92</v>
      </c>
      <c r="P116" s="89"/>
      <c r="Q116" s="16">
        <v>2.85</v>
      </c>
      <c r="R116" s="89">
        <v>1.35</v>
      </c>
      <c r="S116" s="27"/>
      <c r="T116" s="692">
        <f t="shared" si="19"/>
        <v>11.4254</v>
      </c>
      <c r="U116" s="1038"/>
      <c r="V116" s="14"/>
    </row>
    <row r="117" spans="1:22" ht="50.1" customHeight="1" x14ac:dyDescent="0.2">
      <c r="A117" s="1183"/>
      <c r="B117" s="1180"/>
      <c r="C117" s="488" t="s">
        <v>1089</v>
      </c>
      <c r="D117" s="1134"/>
      <c r="E117" s="1134"/>
      <c r="F117" s="179" t="s">
        <v>1089</v>
      </c>
      <c r="G117" s="52">
        <v>12</v>
      </c>
      <c r="H117" s="89"/>
      <c r="I117" s="89"/>
      <c r="J117" s="54">
        <v>7.2</v>
      </c>
      <c r="K117" s="50">
        <v>5.58</v>
      </c>
      <c r="L117" s="50"/>
      <c r="M117" s="50"/>
      <c r="N117" s="106">
        <v>3.34</v>
      </c>
      <c r="O117" s="89"/>
      <c r="P117" s="89"/>
      <c r="Q117" s="16">
        <v>2.85</v>
      </c>
      <c r="R117" s="89">
        <v>1.35</v>
      </c>
      <c r="S117" s="27"/>
      <c r="T117" s="692">
        <f t="shared" si="19"/>
        <v>10.5054</v>
      </c>
      <c r="U117" s="1038"/>
      <c r="V117" s="14"/>
    </row>
    <row r="118" spans="1:22" ht="50.1" customHeight="1" x14ac:dyDescent="0.2">
      <c r="A118" s="1183"/>
      <c r="B118" s="1180"/>
      <c r="C118" s="488" t="s">
        <v>720</v>
      </c>
      <c r="D118" s="1134"/>
      <c r="E118" s="1134"/>
      <c r="F118" s="179" t="s">
        <v>720</v>
      </c>
      <c r="G118" s="52">
        <v>12</v>
      </c>
      <c r="H118" s="89"/>
      <c r="I118" s="89"/>
      <c r="J118" s="54">
        <v>7.2</v>
      </c>
      <c r="K118" s="50">
        <v>5.58</v>
      </c>
      <c r="L118" s="50"/>
      <c r="M118" s="50"/>
      <c r="N118" s="106">
        <v>3.34</v>
      </c>
      <c r="O118" s="656">
        <v>0.92</v>
      </c>
      <c r="P118" s="89"/>
      <c r="Q118" s="16">
        <v>2.85</v>
      </c>
      <c r="R118" s="89">
        <v>1.35</v>
      </c>
      <c r="S118" s="27"/>
      <c r="T118" s="692">
        <f t="shared" si="19"/>
        <v>11.4254</v>
      </c>
      <c r="U118" s="1038"/>
      <c r="V118" s="14"/>
    </row>
    <row r="119" spans="1:22" ht="50.1" customHeight="1" x14ac:dyDescent="0.2">
      <c r="A119" s="1183"/>
      <c r="B119" s="1180"/>
      <c r="C119" s="488" t="s">
        <v>721</v>
      </c>
      <c r="D119" s="1134"/>
      <c r="E119" s="1134"/>
      <c r="F119" s="179" t="s">
        <v>721</v>
      </c>
      <c r="G119" s="52">
        <v>12</v>
      </c>
      <c r="H119" s="89"/>
      <c r="I119" s="89"/>
      <c r="J119" s="54">
        <v>7.2</v>
      </c>
      <c r="K119" s="50">
        <v>5.58</v>
      </c>
      <c r="L119" s="50"/>
      <c r="M119" s="50"/>
      <c r="N119" s="106">
        <v>3.34</v>
      </c>
      <c r="O119" s="656">
        <v>0.92</v>
      </c>
      <c r="P119" s="89"/>
      <c r="Q119" s="16">
        <v>2.85</v>
      </c>
      <c r="R119" s="89">
        <v>1.35</v>
      </c>
      <c r="S119" s="27"/>
      <c r="T119" s="692">
        <f t="shared" si="19"/>
        <v>11.4254</v>
      </c>
      <c r="U119" s="1038"/>
      <c r="V119" s="14"/>
    </row>
    <row r="120" spans="1:22" ht="50.1" customHeight="1" x14ac:dyDescent="0.2">
      <c r="A120" s="1183"/>
      <c r="B120" s="1180"/>
      <c r="C120" s="488" t="s">
        <v>722</v>
      </c>
      <c r="D120" s="1134"/>
      <c r="E120" s="1134"/>
      <c r="F120" s="179" t="s">
        <v>722</v>
      </c>
      <c r="G120" s="52">
        <v>12</v>
      </c>
      <c r="H120" s="89"/>
      <c r="I120" s="89"/>
      <c r="J120" s="54">
        <v>7.2</v>
      </c>
      <c r="K120" s="50">
        <v>5.58</v>
      </c>
      <c r="L120" s="50"/>
      <c r="M120" s="50"/>
      <c r="N120" s="106">
        <v>3.34</v>
      </c>
      <c r="O120" s="656">
        <v>0.92</v>
      </c>
      <c r="P120" s="89"/>
      <c r="Q120" s="16">
        <v>2.85</v>
      </c>
      <c r="R120" s="89">
        <v>1.35</v>
      </c>
      <c r="S120" s="27"/>
      <c r="T120" s="692">
        <f t="shared" si="19"/>
        <v>11.4254</v>
      </c>
      <c r="U120" s="1038"/>
      <c r="V120" s="14"/>
    </row>
    <row r="121" spans="1:22" ht="50.1" customHeight="1" x14ac:dyDescent="0.2">
      <c r="A121" s="1183"/>
      <c r="B121" s="1180"/>
      <c r="C121" s="488" t="s">
        <v>723</v>
      </c>
      <c r="D121" s="1134"/>
      <c r="E121" s="1134"/>
      <c r="F121" s="179" t="s">
        <v>723</v>
      </c>
      <c r="G121" s="52">
        <v>12</v>
      </c>
      <c r="H121" s="89"/>
      <c r="I121" s="89"/>
      <c r="J121" s="54">
        <v>7.2</v>
      </c>
      <c r="K121" s="50">
        <v>5.58</v>
      </c>
      <c r="L121" s="50"/>
      <c r="M121" s="50"/>
      <c r="N121" s="106">
        <v>3.34</v>
      </c>
      <c r="O121" s="656">
        <v>0.92</v>
      </c>
      <c r="P121" s="89"/>
      <c r="Q121" s="16">
        <v>2.85</v>
      </c>
      <c r="R121" s="89">
        <v>1.35</v>
      </c>
      <c r="S121" s="27"/>
      <c r="T121" s="692">
        <f t="shared" si="19"/>
        <v>11.4254</v>
      </c>
      <c r="U121" s="1038"/>
      <c r="V121" s="14"/>
    </row>
    <row r="122" spans="1:22" ht="50.1" customHeight="1" x14ac:dyDescent="0.2">
      <c r="A122" s="1183"/>
      <c r="B122" s="1180"/>
      <c r="C122" s="488" t="s">
        <v>724</v>
      </c>
      <c r="D122" s="1134"/>
      <c r="E122" s="1134"/>
      <c r="F122" s="179" t="s">
        <v>724</v>
      </c>
      <c r="G122" s="52">
        <v>12</v>
      </c>
      <c r="H122" s="89"/>
      <c r="I122" s="89"/>
      <c r="J122" s="54">
        <v>7.2</v>
      </c>
      <c r="K122" s="50">
        <v>5.58</v>
      </c>
      <c r="L122" s="50"/>
      <c r="M122" s="50"/>
      <c r="N122" s="106">
        <v>3.34</v>
      </c>
      <c r="O122" s="89"/>
      <c r="P122" s="89"/>
      <c r="Q122" s="16">
        <v>2.85</v>
      </c>
      <c r="R122" s="89">
        <v>1.35</v>
      </c>
      <c r="S122" s="27"/>
      <c r="T122" s="692">
        <f t="shared" si="19"/>
        <v>10.5054</v>
      </c>
      <c r="U122" s="1038"/>
      <c r="V122" s="14"/>
    </row>
    <row r="123" spans="1:22" ht="50.1" customHeight="1" x14ac:dyDescent="0.2">
      <c r="A123" s="1183"/>
      <c r="B123" s="1180"/>
      <c r="C123" s="488" t="s">
        <v>725</v>
      </c>
      <c r="D123" s="1134"/>
      <c r="E123" s="1134"/>
      <c r="F123" s="179" t="s">
        <v>725</v>
      </c>
      <c r="G123" s="52">
        <v>12</v>
      </c>
      <c r="H123" s="89"/>
      <c r="I123" s="89"/>
      <c r="J123" s="54">
        <v>7.2</v>
      </c>
      <c r="K123" s="50">
        <v>5.58</v>
      </c>
      <c r="L123" s="50"/>
      <c r="M123" s="50"/>
      <c r="N123" s="106">
        <v>3.34</v>
      </c>
      <c r="O123" s="656">
        <v>0.92</v>
      </c>
      <c r="P123" s="89"/>
      <c r="Q123" s="16">
        <v>2.85</v>
      </c>
      <c r="R123" s="89">
        <v>1.35</v>
      </c>
      <c r="S123" s="27"/>
      <c r="T123" s="692">
        <f t="shared" si="19"/>
        <v>11.4254</v>
      </c>
      <c r="U123" s="1038"/>
      <c r="V123" s="14"/>
    </row>
    <row r="124" spans="1:22" ht="50.1" customHeight="1" x14ac:dyDescent="0.2">
      <c r="A124" s="1183"/>
      <c r="B124" s="1180"/>
      <c r="C124" s="488" t="s">
        <v>726</v>
      </c>
      <c r="D124" s="1134"/>
      <c r="E124" s="1134"/>
      <c r="F124" s="179" t="s">
        <v>726</v>
      </c>
      <c r="G124" s="52">
        <v>12</v>
      </c>
      <c r="H124" s="89"/>
      <c r="I124" s="89"/>
      <c r="J124" s="54">
        <v>7.2</v>
      </c>
      <c r="K124" s="50">
        <v>5.58</v>
      </c>
      <c r="L124" s="50"/>
      <c r="M124" s="50"/>
      <c r="N124" s="106">
        <v>3.34</v>
      </c>
      <c r="O124" s="656">
        <v>0.92</v>
      </c>
      <c r="P124" s="89"/>
      <c r="Q124" s="16">
        <v>2.85</v>
      </c>
      <c r="R124" s="89">
        <v>1.35</v>
      </c>
      <c r="S124" s="27"/>
      <c r="T124" s="692">
        <f t="shared" si="19"/>
        <v>11.4254</v>
      </c>
      <c r="U124" s="1038"/>
      <c r="V124" s="14"/>
    </row>
    <row r="125" spans="1:22" ht="50.1" customHeight="1" x14ac:dyDescent="0.2">
      <c r="A125" s="1183"/>
      <c r="B125" s="1180"/>
      <c r="C125" s="488" t="s">
        <v>727</v>
      </c>
      <c r="D125" s="1134"/>
      <c r="E125" s="1134"/>
      <c r="F125" s="179" t="s">
        <v>727</v>
      </c>
      <c r="G125" s="52">
        <v>12</v>
      </c>
      <c r="H125" s="89"/>
      <c r="I125" s="89"/>
      <c r="J125" s="54">
        <v>7.2</v>
      </c>
      <c r="K125" s="50">
        <v>5.58</v>
      </c>
      <c r="L125" s="50"/>
      <c r="M125" s="50"/>
      <c r="N125" s="106">
        <v>3.34</v>
      </c>
      <c r="O125" s="656">
        <v>0.92</v>
      </c>
      <c r="P125" s="89"/>
      <c r="Q125" s="16">
        <v>2.85</v>
      </c>
      <c r="R125" s="89">
        <v>1.35</v>
      </c>
      <c r="S125" s="27"/>
      <c r="T125" s="692">
        <f t="shared" si="19"/>
        <v>11.4254</v>
      </c>
      <c r="U125" s="1038"/>
      <c r="V125" s="14"/>
    </row>
    <row r="126" spans="1:22" ht="50.1" customHeight="1" x14ac:dyDescent="0.2">
      <c r="A126" s="1183"/>
      <c r="B126" s="1180"/>
      <c r="C126" s="488" t="s">
        <v>728</v>
      </c>
      <c r="D126" s="1134"/>
      <c r="E126" s="1134"/>
      <c r="F126" s="179" t="s">
        <v>728</v>
      </c>
      <c r="G126" s="52">
        <v>12</v>
      </c>
      <c r="H126" s="89"/>
      <c r="I126" s="89"/>
      <c r="J126" s="54">
        <v>7.2</v>
      </c>
      <c r="K126" s="50">
        <v>5.58</v>
      </c>
      <c r="L126" s="50"/>
      <c r="M126" s="50"/>
      <c r="N126" s="106">
        <v>3.34</v>
      </c>
      <c r="O126" s="656">
        <v>0.92</v>
      </c>
      <c r="P126" s="89"/>
      <c r="Q126" s="16">
        <v>2.85</v>
      </c>
      <c r="R126" s="89">
        <v>1.35</v>
      </c>
      <c r="S126" s="27"/>
      <c r="T126" s="692">
        <f t="shared" si="19"/>
        <v>11.4254</v>
      </c>
      <c r="U126" s="1038"/>
      <c r="V126" s="14"/>
    </row>
    <row r="127" spans="1:22" ht="50.1" customHeight="1" x14ac:dyDescent="0.2">
      <c r="A127" s="1183"/>
      <c r="B127" s="1180"/>
      <c r="C127" s="488" t="s">
        <v>729</v>
      </c>
      <c r="D127" s="1134"/>
      <c r="E127" s="1134"/>
      <c r="F127" s="179" t="s">
        <v>729</v>
      </c>
      <c r="G127" s="52">
        <v>12</v>
      </c>
      <c r="H127" s="89"/>
      <c r="I127" s="89"/>
      <c r="J127" s="54">
        <v>7.2</v>
      </c>
      <c r="K127" s="50">
        <v>5.58</v>
      </c>
      <c r="L127" s="50"/>
      <c r="M127" s="50"/>
      <c r="N127" s="106">
        <v>3.34</v>
      </c>
      <c r="O127" s="89"/>
      <c r="P127" s="89"/>
      <c r="Q127" s="16">
        <v>2.85</v>
      </c>
      <c r="R127" s="89">
        <v>1.35</v>
      </c>
      <c r="S127" s="27"/>
      <c r="T127" s="692">
        <f t="shared" si="19"/>
        <v>10.5054</v>
      </c>
      <c r="U127" s="1038"/>
      <c r="V127" s="14"/>
    </row>
    <row r="128" spans="1:22" ht="50.1" customHeight="1" x14ac:dyDescent="0.2">
      <c r="A128" s="1183"/>
      <c r="B128" s="1180"/>
      <c r="C128" s="488" t="s">
        <v>730</v>
      </c>
      <c r="D128" s="1134"/>
      <c r="E128" s="1134"/>
      <c r="F128" s="179" t="s">
        <v>730</v>
      </c>
      <c r="G128" s="52">
        <v>12</v>
      </c>
      <c r="H128" s="89"/>
      <c r="I128" s="89"/>
      <c r="J128" s="54">
        <v>7.2</v>
      </c>
      <c r="K128" s="50">
        <v>5.58</v>
      </c>
      <c r="L128" s="50"/>
      <c r="M128" s="50"/>
      <c r="N128" s="106">
        <v>3.34</v>
      </c>
      <c r="O128" s="656">
        <v>0.92</v>
      </c>
      <c r="P128" s="89"/>
      <c r="Q128" s="16">
        <v>2.85</v>
      </c>
      <c r="R128" s="89">
        <v>1.35</v>
      </c>
      <c r="S128" s="27"/>
      <c r="T128" s="692">
        <f t="shared" si="19"/>
        <v>11.4254</v>
      </c>
      <c r="U128" s="1038"/>
      <c r="V128" s="14"/>
    </row>
    <row r="129" spans="1:22" ht="50.1" customHeight="1" x14ac:dyDescent="0.2">
      <c r="A129" s="1183"/>
      <c r="B129" s="1180"/>
      <c r="C129" s="488" t="s">
        <v>731</v>
      </c>
      <c r="D129" s="1134"/>
      <c r="E129" s="1134"/>
      <c r="F129" s="179" t="s">
        <v>731</v>
      </c>
      <c r="G129" s="52">
        <v>12</v>
      </c>
      <c r="H129" s="89"/>
      <c r="I129" s="89"/>
      <c r="J129" s="54">
        <v>7.2</v>
      </c>
      <c r="K129" s="50">
        <v>5.58</v>
      </c>
      <c r="L129" s="50"/>
      <c r="M129" s="50"/>
      <c r="N129" s="106">
        <v>3.34</v>
      </c>
      <c r="O129" s="656">
        <v>0.92</v>
      </c>
      <c r="P129" s="89"/>
      <c r="Q129" s="16">
        <v>2.85</v>
      </c>
      <c r="R129" s="89">
        <v>1.35</v>
      </c>
      <c r="S129" s="27"/>
      <c r="T129" s="692">
        <f t="shared" si="19"/>
        <v>11.4254</v>
      </c>
      <c r="U129" s="1038"/>
      <c r="V129" s="14"/>
    </row>
    <row r="130" spans="1:22" ht="50.1" customHeight="1" x14ac:dyDescent="0.2">
      <c r="A130" s="1183"/>
      <c r="B130" s="1180"/>
      <c r="C130" s="488" t="s">
        <v>732</v>
      </c>
      <c r="D130" s="1134"/>
      <c r="E130" s="1134"/>
      <c r="F130" s="179" t="s">
        <v>732</v>
      </c>
      <c r="G130" s="52">
        <v>12</v>
      </c>
      <c r="H130" s="89"/>
      <c r="I130" s="89"/>
      <c r="J130" s="54">
        <v>7.2</v>
      </c>
      <c r="K130" s="50">
        <v>5.58</v>
      </c>
      <c r="L130" s="50"/>
      <c r="M130" s="50"/>
      <c r="N130" s="106">
        <v>3.34</v>
      </c>
      <c r="O130" s="89"/>
      <c r="P130" s="89"/>
      <c r="Q130" s="16">
        <v>2.85</v>
      </c>
      <c r="R130" s="89">
        <v>1.35</v>
      </c>
      <c r="S130" s="27"/>
      <c r="T130" s="692">
        <f t="shared" si="19"/>
        <v>10.5054</v>
      </c>
      <c r="U130" s="1038"/>
      <c r="V130" s="14"/>
    </row>
    <row r="131" spans="1:22" ht="50.1" customHeight="1" x14ac:dyDescent="0.2">
      <c r="A131" s="1183"/>
      <c r="B131" s="1180"/>
      <c r="C131" s="488" t="s">
        <v>733</v>
      </c>
      <c r="D131" s="1134"/>
      <c r="E131" s="1134"/>
      <c r="F131" s="179" t="s">
        <v>733</v>
      </c>
      <c r="G131" s="52">
        <v>12</v>
      </c>
      <c r="H131" s="89"/>
      <c r="I131" s="89"/>
      <c r="J131" s="54">
        <v>7.2</v>
      </c>
      <c r="K131" s="50">
        <v>5.58</v>
      </c>
      <c r="L131" s="50"/>
      <c r="M131" s="50"/>
      <c r="N131" s="106">
        <v>3.34</v>
      </c>
      <c r="O131" s="656">
        <v>0.92</v>
      </c>
      <c r="P131" s="89"/>
      <c r="Q131" s="16">
        <v>2.85</v>
      </c>
      <c r="R131" s="89">
        <v>1.35</v>
      </c>
      <c r="S131" s="27"/>
      <c r="T131" s="692">
        <f t="shared" si="19"/>
        <v>11.4254</v>
      </c>
      <c r="U131" s="1038"/>
      <c r="V131" s="14"/>
    </row>
    <row r="132" spans="1:22" ht="50.1" customHeight="1" x14ac:dyDescent="0.2">
      <c r="A132" s="1183"/>
      <c r="B132" s="1180"/>
      <c r="C132" s="488" t="s">
        <v>734</v>
      </c>
      <c r="D132" s="1134"/>
      <c r="E132" s="1134"/>
      <c r="F132" s="179" t="s">
        <v>734</v>
      </c>
      <c r="G132" s="52">
        <v>12</v>
      </c>
      <c r="H132" s="89"/>
      <c r="I132" s="89"/>
      <c r="J132" s="54">
        <v>7.2</v>
      </c>
      <c r="K132" s="50">
        <v>5.58</v>
      </c>
      <c r="L132" s="50"/>
      <c r="M132" s="50"/>
      <c r="N132" s="106">
        <v>3.34</v>
      </c>
      <c r="O132" s="656">
        <v>0.92</v>
      </c>
      <c r="P132" s="89"/>
      <c r="Q132" s="16">
        <v>2.85</v>
      </c>
      <c r="R132" s="89">
        <v>1.35</v>
      </c>
      <c r="S132" s="27"/>
      <c r="T132" s="692">
        <f t="shared" si="19"/>
        <v>11.4254</v>
      </c>
      <c r="U132" s="1038"/>
      <c r="V132" s="14"/>
    </row>
    <row r="133" spans="1:22" ht="50.1" customHeight="1" x14ac:dyDescent="0.2">
      <c r="A133" s="1183"/>
      <c r="B133" s="1180"/>
      <c r="C133" s="488" t="s">
        <v>735</v>
      </c>
      <c r="D133" s="1134"/>
      <c r="E133" s="1134"/>
      <c r="F133" s="179" t="s">
        <v>735</v>
      </c>
      <c r="G133" s="52">
        <v>12</v>
      </c>
      <c r="H133" s="89"/>
      <c r="I133" s="89"/>
      <c r="J133" s="54">
        <v>7.2</v>
      </c>
      <c r="K133" s="50">
        <v>5.58</v>
      </c>
      <c r="L133" s="50"/>
      <c r="M133" s="50"/>
      <c r="N133" s="106">
        <v>3.34</v>
      </c>
      <c r="O133" s="656">
        <v>0.92</v>
      </c>
      <c r="P133" s="89"/>
      <c r="Q133" s="16">
        <v>2.85</v>
      </c>
      <c r="R133" s="89">
        <v>1.35</v>
      </c>
      <c r="S133" s="27"/>
      <c r="T133" s="692">
        <f t="shared" si="19"/>
        <v>11.4254</v>
      </c>
      <c r="U133" s="1038"/>
      <c r="V133" s="14"/>
    </row>
    <row r="134" spans="1:22" ht="50.1" customHeight="1" thickBot="1" x14ac:dyDescent="0.25">
      <c r="A134" s="1184"/>
      <c r="B134" s="1181"/>
      <c r="C134" s="486" t="s">
        <v>736</v>
      </c>
      <c r="D134" s="1135"/>
      <c r="E134" s="1135"/>
      <c r="F134" s="183" t="s">
        <v>736</v>
      </c>
      <c r="G134" s="52">
        <v>12</v>
      </c>
      <c r="H134" s="47"/>
      <c r="I134" s="47"/>
      <c r="J134" s="54">
        <v>7.2</v>
      </c>
      <c r="K134" s="104">
        <v>5.58</v>
      </c>
      <c r="L134" s="104"/>
      <c r="M134" s="104"/>
      <c r="N134" s="111">
        <v>3.34</v>
      </c>
      <c r="O134" s="658">
        <v>0.92</v>
      </c>
      <c r="P134" s="47"/>
      <c r="Q134" s="46">
        <v>2.85</v>
      </c>
      <c r="R134" s="47">
        <v>1.35</v>
      </c>
      <c r="S134" s="30"/>
      <c r="T134" s="688">
        <f t="shared" si="19"/>
        <v>11.4254</v>
      </c>
      <c r="U134" s="995"/>
      <c r="V134" s="14"/>
    </row>
    <row r="135" spans="1:22" ht="63.75" x14ac:dyDescent="0.2">
      <c r="A135" s="1182">
        <v>21</v>
      </c>
      <c r="B135" s="1179" t="s">
        <v>222</v>
      </c>
      <c r="C135" s="261" t="s">
        <v>223</v>
      </c>
      <c r="D135" s="261" t="s">
        <v>223</v>
      </c>
      <c r="E135" s="261" t="s">
        <v>223</v>
      </c>
      <c r="F135" s="178" t="s">
        <v>223</v>
      </c>
      <c r="G135" s="45">
        <v>16.600000000000001</v>
      </c>
      <c r="H135" s="45">
        <v>5.47</v>
      </c>
      <c r="I135" s="45">
        <v>5.66</v>
      </c>
      <c r="J135" s="87">
        <v>9.9600000000000009</v>
      </c>
      <c r="K135" s="45">
        <v>2.2799999999999998</v>
      </c>
      <c r="L135" s="45">
        <v>1.21</v>
      </c>
      <c r="M135" s="67">
        <v>1.73</v>
      </c>
      <c r="N135" s="69" t="s">
        <v>441</v>
      </c>
      <c r="O135" s="659">
        <v>0.3</v>
      </c>
      <c r="P135" s="45"/>
      <c r="Q135" s="42">
        <v>2.85</v>
      </c>
      <c r="R135" s="67">
        <v>0.41</v>
      </c>
      <c r="S135" s="29"/>
      <c r="T135" s="690">
        <f t="shared" si="19"/>
        <v>9.4585999999999988</v>
      </c>
      <c r="U135" s="1044"/>
      <c r="V135" s="14"/>
    </row>
    <row r="136" spans="1:22" ht="50.1" customHeight="1" x14ac:dyDescent="0.2">
      <c r="A136" s="1183"/>
      <c r="B136" s="1180"/>
      <c r="C136" s="239" t="s">
        <v>357</v>
      </c>
      <c r="D136" s="207"/>
      <c r="E136" s="207"/>
      <c r="F136" s="179" t="s">
        <v>357</v>
      </c>
      <c r="G136" s="89">
        <v>18.399999999999999</v>
      </c>
      <c r="H136" s="89"/>
      <c r="I136" s="89"/>
      <c r="J136" s="90">
        <v>11.04</v>
      </c>
      <c r="K136" s="89">
        <v>4.01</v>
      </c>
      <c r="L136" s="89"/>
      <c r="M136" s="89"/>
      <c r="N136" s="91">
        <v>2.41</v>
      </c>
      <c r="O136" s="89"/>
      <c r="P136" s="89"/>
      <c r="Q136" s="16">
        <v>2.85</v>
      </c>
      <c r="R136" s="89">
        <v>1.35</v>
      </c>
      <c r="S136" s="27"/>
      <c r="T136" s="692">
        <f t="shared" si="19"/>
        <v>8.7312999999999992</v>
      </c>
      <c r="U136" s="1038"/>
      <c r="V136" s="14"/>
    </row>
    <row r="137" spans="1:22" ht="50.1" customHeight="1" x14ac:dyDescent="0.2">
      <c r="A137" s="1183"/>
      <c r="B137" s="1180"/>
      <c r="C137" s="239" t="s">
        <v>224</v>
      </c>
      <c r="D137" s="207"/>
      <c r="E137" s="207"/>
      <c r="F137" s="179" t="s">
        <v>224</v>
      </c>
      <c r="G137" s="89">
        <v>30.46</v>
      </c>
      <c r="H137" s="89"/>
      <c r="I137" s="89"/>
      <c r="J137" s="90">
        <v>18.28</v>
      </c>
      <c r="K137" s="89">
        <v>4.55</v>
      </c>
      <c r="L137" s="89"/>
      <c r="M137" s="89"/>
      <c r="N137" s="91">
        <v>2.73</v>
      </c>
      <c r="O137" s="89"/>
      <c r="P137" s="89"/>
      <c r="Q137" s="16">
        <v>2.85</v>
      </c>
      <c r="R137" s="89">
        <v>1.35</v>
      </c>
      <c r="S137" s="27"/>
      <c r="T137" s="692">
        <f t="shared" si="19"/>
        <v>9.3414999999999999</v>
      </c>
      <c r="U137" s="1038"/>
      <c r="V137" s="14"/>
    </row>
    <row r="138" spans="1:22" ht="50.1" customHeight="1" thickBot="1" x14ac:dyDescent="0.25">
      <c r="A138" s="1184"/>
      <c r="B138" s="1181"/>
      <c r="C138" s="262" t="s">
        <v>225</v>
      </c>
      <c r="D138" s="186"/>
      <c r="E138" s="186"/>
      <c r="F138" s="180" t="s">
        <v>225</v>
      </c>
      <c r="G138" s="47">
        <v>26.05</v>
      </c>
      <c r="H138" s="47"/>
      <c r="I138" s="47"/>
      <c r="J138" s="92">
        <v>15.63</v>
      </c>
      <c r="K138" s="47">
        <v>3.32</v>
      </c>
      <c r="L138" s="47"/>
      <c r="M138" s="47"/>
      <c r="N138" s="93">
        <v>1.99</v>
      </c>
      <c r="O138" s="47"/>
      <c r="P138" s="47"/>
      <c r="Q138" s="46">
        <v>2.85</v>
      </c>
      <c r="R138" s="47">
        <v>1.35</v>
      </c>
      <c r="S138" s="30"/>
      <c r="T138" s="688">
        <f t="shared" si="19"/>
        <v>7.9515999999999991</v>
      </c>
      <c r="U138" s="1043"/>
      <c r="V138" s="14"/>
    </row>
    <row r="139" spans="1:22" ht="51" x14ac:dyDescent="0.2">
      <c r="A139" s="1182">
        <v>22</v>
      </c>
      <c r="B139" s="1179" t="s">
        <v>210</v>
      </c>
      <c r="C139" s="261" t="s">
        <v>1036</v>
      </c>
      <c r="D139" s="261" t="s">
        <v>211</v>
      </c>
      <c r="E139" s="261" t="s">
        <v>211</v>
      </c>
      <c r="F139" s="82" t="s">
        <v>211</v>
      </c>
      <c r="G139" s="45">
        <v>10.95</v>
      </c>
      <c r="H139" s="45"/>
      <c r="I139" s="45"/>
      <c r="J139" s="86">
        <v>10.95</v>
      </c>
      <c r="K139" s="67">
        <v>4.22</v>
      </c>
      <c r="L139" s="67">
        <v>2.79</v>
      </c>
      <c r="M139" s="67">
        <v>2.56</v>
      </c>
      <c r="N139" s="69" t="s">
        <v>438</v>
      </c>
      <c r="O139" s="45"/>
      <c r="P139" s="45"/>
      <c r="Q139" s="42">
        <v>2.85</v>
      </c>
      <c r="R139" s="67">
        <v>0.41</v>
      </c>
      <c r="S139" s="29"/>
      <c r="T139" s="690">
        <f t="shared" si="19"/>
        <v>14.0741</v>
      </c>
      <c r="U139" s="1049"/>
      <c r="V139" s="14"/>
    </row>
    <row r="140" spans="1:22" ht="50.1" customHeight="1" x14ac:dyDescent="0.2">
      <c r="A140" s="1183"/>
      <c r="B140" s="1180"/>
      <c r="C140" s="239" t="s">
        <v>1037</v>
      </c>
      <c r="D140" s="239" t="s">
        <v>212</v>
      </c>
      <c r="E140" s="239" t="s">
        <v>212</v>
      </c>
      <c r="F140" s="188" t="s">
        <v>212</v>
      </c>
      <c r="G140" s="89">
        <v>10.95</v>
      </c>
      <c r="H140" s="89"/>
      <c r="I140" s="89"/>
      <c r="J140" s="55">
        <v>10.95</v>
      </c>
      <c r="K140" s="50">
        <v>4.22</v>
      </c>
      <c r="L140" s="50">
        <v>2.79</v>
      </c>
      <c r="M140" s="50">
        <v>2.56</v>
      </c>
      <c r="N140" s="684"/>
      <c r="O140" s="89"/>
      <c r="P140" s="89"/>
      <c r="Q140" s="16">
        <v>2.85</v>
      </c>
      <c r="R140" s="50">
        <v>1.35</v>
      </c>
      <c r="S140" s="27"/>
      <c r="T140" s="692">
        <f t="shared" si="19"/>
        <v>15.014099999999999</v>
      </c>
      <c r="U140" s="1050"/>
      <c r="V140" s="14"/>
    </row>
    <row r="141" spans="1:22" ht="50.1" customHeight="1" x14ac:dyDescent="0.2">
      <c r="A141" s="1183"/>
      <c r="B141" s="1180"/>
      <c r="C141" s="239" t="s">
        <v>213</v>
      </c>
      <c r="D141" s="239" t="s">
        <v>213</v>
      </c>
      <c r="E141" s="239" t="s">
        <v>213</v>
      </c>
      <c r="F141" s="188" t="s">
        <v>213</v>
      </c>
      <c r="G141" s="89">
        <v>10.95</v>
      </c>
      <c r="H141" s="89"/>
      <c r="I141" s="89"/>
      <c r="J141" s="55">
        <v>10.95</v>
      </c>
      <c r="K141" s="50">
        <v>4.22</v>
      </c>
      <c r="L141" s="50">
        <v>2.79</v>
      </c>
      <c r="M141" s="50">
        <v>2.56</v>
      </c>
      <c r="N141" s="684"/>
      <c r="O141" s="89"/>
      <c r="P141" s="656">
        <v>2</v>
      </c>
      <c r="Q141" s="16">
        <v>2.85</v>
      </c>
      <c r="R141" s="50">
        <v>1.35</v>
      </c>
      <c r="S141" s="27"/>
      <c r="T141" s="692">
        <f t="shared" si="19"/>
        <v>17.014099999999999</v>
      </c>
      <c r="U141" s="1050"/>
      <c r="V141" s="14"/>
    </row>
    <row r="142" spans="1:22" ht="50.1" customHeight="1" x14ac:dyDescent="0.2">
      <c r="A142" s="1183"/>
      <c r="B142" s="1180"/>
      <c r="C142" s="239" t="s">
        <v>214</v>
      </c>
      <c r="D142" s="239" t="s">
        <v>214</v>
      </c>
      <c r="E142" s="207"/>
      <c r="F142" s="188" t="s">
        <v>214</v>
      </c>
      <c r="G142" s="89">
        <v>10.95</v>
      </c>
      <c r="H142" s="89"/>
      <c r="I142" s="89"/>
      <c r="J142" s="55">
        <v>10.95</v>
      </c>
      <c r="K142" s="50">
        <v>4.22</v>
      </c>
      <c r="L142" s="50"/>
      <c r="M142" s="50"/>
      <c r="N142" s="684"/>
      <c r="O142" s="89">
        <v>2</v>
      </c>
      <c r="P142" s="89"/>
      <c r="Q142" s="16">
        <v>2.85</v>
      </c>
      <c r="R142" s="89">
        <v>1.35</v>
      </c>
      <c r="S142" s="27"/>
      <c r="T142" s="692">
        <f t="shared" si="19"/>
        <v>10.968599999999999</v>
      </c>
      <c r="U142" s="1050"/>
      <c r="V142" s="14"/>
    </row>
    <row r="143" spans="1:22" ht="50.1" customHeight="1" x14ac:dyDescent="0.2">
      <c r="A143" s="1183"/>
      <c r="B143" s="1180"/>
      <c r="C143" s="239" t="s">
        <v>215</v>
      </c>
      <c r="D143" s="239" t="s">
        <v>215</v>
      </c>
      <c r="E143" s="207"/>
      <c r="F143" s="188" t="s">
        <v>1035</v>
      </c>
      <c r="G143" s="89">
        <v>10.95</v>
      </c>
      <c r="H143" s="89"/>
      <c r="I143" s="89"/>
      <c r="J143" s="55">
        <v>10.95</v>
      </c>
      <c r="K143" s="50">
        <v>4.22</v>
      </c>
      <c r="L143" s="50"/>
      <c r="M143" s="50"/>
      <c r="N143" s="684"/>
      <c r="O143" s="89"/>
      <c r="P143" s="89"/>
      <c r="Q143" s="16">
        <v>2.85</v>
      </c>
      <c r="R143" s="89">
        <v>1.35</v>
      </c>
      <c r="S143" s="27"/>
      <c r="T143" s="692">
        <f t="shared" si="19"/>
        <v>8.9685999999999986</v>
      </c>
      <c r="U143" s="1050"/>
      <c r="V143" s="14"/>
    </row>
    <row r="144" spans="1:22" ht="50.1" customHeight="1" x14ac:dyDescent="0.2">
      <c r="A144" s="1183"/>
      <c r="B144" s="1180"/>
      <c r="C144" s="465" t="s">
        <v>878</v>
      </c>
      <c r="D144" s="1217"/>
      <c r="E144" s="1134"/>
      <c r="F144" s="188" t="s">
        <v>878</v>
      </c>
      <c r="G144" s="89">
        <v>10.95</v>
      </c>
      <c r="H144" s="89"/>
      <c r="I144" s="89"/>
      <c r="J144" s="55">
        <v>10.95</v>
      </c>
      <c r="K144" s="50">
        <v>4.22</v>
      </c>
      <c r="L144" s="50"/>
      <c r="M144" s="50"/>
      <c r="N144" s="684"/>
      <c r="O144" s="89"/>
      <c r="P144" s="89"/>
      <c r="Q144" s="16">
        <v>2.85</v>
      </c>
      <c r="R144" s="89">
        <v>1.35</v>
      </c>
      <c r="S144" s="27"/>
      <c r="T144" s="692">
        <f t="shared" ref="T144" si="20">SUM(K144:M144)*1.13+SUM(O144:R144)</f>
        <v>8.9685999999999986</v>
      </c>
      <c r="U144" s="1050"/>
      <c r="V144" s="14"/>
    </row>
    <row r="145" spans="1:22" ht="50.1" customHeight="1" x14ac:dyDescent="0.2">
      <c r="A145" s="1183"/>
      <c r="B145" s="1180"/>
      <c r="C145" s="465" t="s">
        <v>879</v>
      </c>
      <c r="D145" s="1217"/>
      <c r="E145" s="1134"/>
      <c r="F145" s="188" t="s">
        <v>879</v>
      </c>
      <c r="G145" s="89">
        <v>10.95</v>
      </c>
      <c r="H145" s="89"/>
      <c r="I145" s="89"/>
      <c r="J145" s="55">
        <v>10.95</v>
      </c>
      <c r="K145" s="50">
        <v>4.22</v>
      </c>
      <c r="L145" s="50"/>
      <c r="M145" s="50"/>
      <c r="N145" s="684"/>
      <c r="O145" s="89"/>
      <c r="P145" s="89"/>
      <c r="Q145" s="16">
        <v>2.85</v>
      </c>
      <c r="R145" s="89">
        <v>1.35</v>
      </c>
      <c r="S145" s="27"/>
      <c r="T145" s="692">
        <f t="shared" ref="T145" si="21">SUM(K145:M145)*1.13+SUM(O145:R145)</f>
        <v>8.9685999999999986</v>
      </c>
      <c r="U145" s="1050"/>
      <c r="V145" s="14"/>
    </row>
    <row r="146" spans="1:22" ht="50.1" customHeight="1" x14ac:dyDescent="0.2">
      <c r="A146" s="1183"/>
      <c r="B146" s="1180"/>
      <c r="C146" s="465" t="s">
        <v>880</v>
      </c>
      <c r="D146" s="1217"/>
      <c r="E146" s="1134"/>
      <c r="F146" s="188" t="s">
        <v>880</v>
      </c>
      <c r="G146" s="89">
        <v>10.95</v>
      </c>
      <c r="H146" s="89"/>
      <c r="I146" s="89"/>
      <c r="J146" s="55">
        <v>10.95</v>
      </c>
      <c r="K146" s="50">
        <v>4.22</v>
      </c>
      <c r="L146" s="50"/>
      <c r="M146" s="50"/>
      <c r="N146" s="684"/>
      <c r="O146" s="89"/>
      <c r="P146" s="89"/>
      <c r="Q146" s="16">
        <v>2.85</v>
      </c>
      <c r="R146" s="89">
        <v>1.35</v>
      </c>
      <c r="S146" s="27"/>
      <c r="T146" s="692">
        <f t="shared" ref="T146:T161" si="22">SUM(K146:M146)*1.13+SUM(O146:R146)</f>
        <v>8.9685999999999986</v>
      </c>
      <c r="U146" s="1050"/>
      <c r="V146" s="14"/>
    </row>
    <row r="147" spans="1:22" ht="50.1" customHeight="1" x14ac:dyDescent="0.2">
      <c r="A147" s="1183"/>
      <c r="B147" s="1180"/>
      <c r="C147" s="465" t="s">
        <v>881</v>
      </c>
      <c r="D147" s="1217"/>
      <c r="E147" s="1134"/>
      <c r="F147" s="188" t="s">
        <v>881</v>
      </c>
      <c r="G147" s="89">
        <v>10.95</v>
      </c>
      <c r="H147" s="89"/>
      <c r="I147" s="89"/>
      <c r="J147" s="55">
        <v>10.95</v>
      </c>
      <c r="K147" s="50">
        <v>4.22</v>
      </c>
      <c r="L147" s="50"/>
      <c r="M147" s="50"/>
      <c r="N147" s="684"/>
      <c r="O147" s="89"/>
      <c r="P147" s="89"/>
      <c r="Q147" s="16">
        <v>2.85</v>
      </c>
      <c r="R147" s="89">
        <v>1.35</v>
      </c>
      <c r="S147" s="27"/>
      <c r="T147" s="692">
        <f t="shared" si="22"/>
        <v>8.9685999999999986</v>
      </c>
      <c r="U147" s="1050"/>
      <c r="V147" s="14"/>
    </row>
    <row r="148" spans="1:22" ht="50.1" customHeight="1" x14ac:dyDescent="0.2">
      <c r="A148" s="1183"/>
      <c r="B148" s="1180"/>
      <c r="C148" s="465" t="s">
        <v>882</v>
      </c>
      <c r="D148" s="1217"/>
      <c r="E148" s="1134"/>
      <c r="F148" s="188" t="s">
        <v>882</v>
      </c>
      <c r="G148" s="89">
        <v>10.95</v>
      </c>
      <c r="H148" s="89"/>
      <c r="I148" s="89"/>
      <c r="J148" s="55">
        <v>10.95</v>
      </c>
      <c r="K148" s="50">
        <v>4.22</v>
      </c>
      <c r="L148" s="50"/>
      <c r="M148" s="50"/>
      <c r="N148" s="684"/>
      <c r="O148" s="89"/>
      <c r="P148" s="89"/>
      <c r="Q148" s="16">
        <v>2.85</v>
      </c>
      <c r="R148" s="89">
        <v>1.35</v>
      </c>
      <c r="S148" s="27"/>
      <c r="T148" s="692">
        <f t="shared" si="22"/>
        <v>8.9685999999999986</v>
      </c>
      <c r="U148" s="1050"/>
      <c r="V148" s="14"/>
    </row>
    <row r="149" spans="1:22" ht="50.1" customHeight="1" x14ac:dyDescent="0.2">
      <c r="A149" s="1183"/>
      <c r="B149" s="1180"/>
      <c r="C149" s="465" t="s">
        <v>883</v>
      </c>
      <c r="D149" s="1217"/>
      <c r="E149" s="1134"/>
      <c r="F149" s="188" t="s">
        <v>883</v>
      </c>
      <c r="G149" s="89">
        <v>10.95</v>
      </c>
      <c r="H149" s="89"/>
      <c r="I149" s="89"/>
      <c r="J149" s="55">
        <v>10.95</v>
      </c>
      <c r="K149" s="50">
        <v>4.22</v>
      </c>
      <c r="L149" s="50"/>
      <c r="M149" s="50"/>
      <c r="N149" s="684"/>
      <c r="O149" s="89"/>
      <c r="P149" s="89"/>
      <c r="Q149" s="16">
        <v>2.85</v>
      </c>
      <c r="R149" s="89">
        <v>1.35</v>
      </c>
      <c r="S149" s="27"/>
      <c r="T149" s="692">
        <f t="shared" si="22"/>
        <v>8.9685999999999986</v>
      </c>
      <c r="U149" s="1050"/>
      <c r="V149" s="14"/>
    </row>
    <row r="150" spans="1:22" ht="50.1" customHeight="1" x14ac:dyDescent="0.2">
      <c r="A150" s="1183"/>
      <c r="B150" s="1180"/>
      <c r="C150" s="465" t="s">
        <v>884</v>
      </c>
      <c r="D150" s="1217"/>
      <c r="E150" s="1134"/>
      <c r="F150" s="188" t="s">
        <v>884</v>
      </c>
      <c r="G150" s="89">
        <v>10.95</v>
      </c>
      <c r="H150" s="89"/>
      <c r="I150" s="89"/>
      <c r="J150" s="55">
        <v>10.95</v>
      </c>
      <c r="K150" s="50">
        <v>4.22</v>
      </c>
      <c r="L150" s="50"/>
      <c r="M150" s="50"/>
      <c r="N150" s="684"/>
      <c r="O150" s="89"/>
      <c r="P150" s="89"/>
      <c r="Q150" s="16">
        <v>2.85</v>
      </c>
      <c r="R150" s="89">
        <v>1.35</v>
      </c>
      <c r="S150" s="27"/>
      <c r="T150" s="692">
        <f t="shared" si="22"/>
        <v>8.9685999999999986</v>
      </c>
      <c r="U150" s="1050"/>
      <c r="V150" s="14"/>
    </row>
    <row r="151" spans="1:22" ht="50.1" customHeight="1" x14ac:dyDescent="0.2">
      <c r="A151" s="1183"/>
      <c r="B151" s="1180"/>
      <c r="C151" s="465" t="s">
        <v>885</v>
      </c>
      <c r="D151" s="1217"/>
      <c r="E151" s="1134"/>
      <c r="F151" s="188" t="s">
        <v>885</v>
      </c>
      <c r="G151" s="89">
        <v>10.95</v>
      </c>
      <c r="H151" s="89"/>
      <c r="I151" s="89"/>
      <c r="J151" s="55">
        <v>10.95</v>
      </c>
      <c r="K151" s="50">
        <v>4.22</v>
      </c>
      <c r="L151" s="50"/>
      <c r="M151" s="50"/>
      <c r="N151" s="684"/>
      <c r="O151" s="89"/>
      <c r="P151" s="89"/>
      <c r="Q151" s="16">
        <v>2.85</v>
      </c>
      <c r="R151" s="89">
        <v>1.35</v>
      </c>
      <c r="S151" s="27"/>
      <c r="T151" s="692">
        <f t="shared" si="22"/>
        <v>8.9685999999999986</v>
      </c>
      <c r="U151" s="1050"/>
      <c r="V151" s="14"/>
    </row>
    <row r="152" spans="1:22" ht="50.1" customHeight="1" x14ac:dyDescent="0.2">
      <c r="A152" s="1183"/>
      <c r="B152" s="1180"/>
      <c r="C152" s="465" t="s">
        <v>886</v>
      </c>
      <c r="D152" s="1217"/>
      <c r="E152" s="1134"/>
      <c r="F152" s="188" t="s">
        <v>886</v>
      </c>
      <c r="G152" s="89">
        <v>10.95</v>
      </c>
      <c r="H152" s="89"/>
      <c r="I152" s="89"/>
      <c r="J152" s="55">
        <v>10.95</v>
      </c>
      <c r="K152" s="50">
        <v>4.22</v>
      </c>
      <c r="L152" s="50"/>
      <c r="M152" s="50"/>
      <c r="N152" s="684"/>
      <c r="O152" s="89"/>
      <c r="P152" s="89"/>
      <c r="Q152" s="16">
        <v>2.85</v>
      </c>
      <c r="R152" s="89">
        <v>1.35</v>
      </c>
      <c r="S152" s="27"/>
      <c r="T152" s="692">
        <f t="shared" si="22"/>
        <v>8.9685999999999986</v>
      </c>
      <c r="U152" s="1050"/>
      <c r="V152" s="14"/>
    </row>
    <row r="153" spans="1:22" ht="50.1" customHeight="1" x14ac:dyDescent="0.2">
      <c r="A153" s="1183"/>
      <c r="B153" s="1180"/>
      <c r="C153" s="465" t="s">
        <v>887</v>
      </c>
      <c r="D153" s="1217"/>
      <c r="E153" s="1134"/>
      <c r="F153" s="188" t="s">
        <v>887</v>
      </c>
      <c r="G153" s="89">
        <v>10.95</v>
      </c>
      <c r="H153" s="89"/>
      <c r="I153" s="89"/>
      <c r="J153" s="55">
        <v>10.95</v>
      </c>
      <c r="K153" s="50">
        <v>4.22</v>
      </c>
      <c r="L153" s="50"/>
      <c r="M153" s="50"/>
      <c r="N153" s="684"/>
      <c r="O153" s="89"/>
      <c r="P153" s="89"/>
      <c r="Q153" s="16">
        <v>2.85</v>
      </c>
      <c r="R153" s="89">
        <v>1.35</v>
      </c>
      <c r="S153" s="27"/>
      <c r="T153" s="692">
        <f t="shared" si="22"/>
        <v>8.9685999999999986</v>
      </c>
      <c r="U153" s="1050"/>
      <c r="V153" s="14"/>
    </row>
    <row r="154" spans="1:22" ht="50.1" customHeight="1" x14ac:dyDescent="0.2">
      <c r="A154" s="1183"/>
      <c r="B154" s="1180"/>
      <c r="C154" s="465" t="s">
        <v>888</v>
      </c>
      <c r="D154" s="1217"/>
      <c r="E154" s="1134"/>
      <c r="F154" s="188" t="s">
        <v>888</v>
      </c>
      <c r="G154" s="89">
        <v>10.95</v>
      </c>
      <c r="H154" s="89"/>
      <c r="I154" s="89"/>
      <c r="J154" s="55">
        <v>10.95</v>
      </c>
      <c r="K154" s="50">
        <v>4.22</v>
      </c>
      <c r="L154" s="50"/>
      <c r="M154" s="50"/>
      <c r="N154" s="684"/>
      <c r="O154" s="89"/>
      <c r="P154" s="89"/>
      <c r="Q154" s="16">
        <v>2.85</v>
      </c>
      <c r="R154" s="89">
        <v>1.35</v>
      </c>
      <c r="S154" s="27"/>
      <c r="T154" s="692">
        <f t="shared" si="22"/>
        <v>8.9685999999999986</v>
      </c>
      <c r="U154" s="1050"/>
      <c r="V154" s="14"/>
    </row>
    <row r="155" spans="1:22" ht="50.1" customHeight="1" x14ac:dyDescent="0.2">
      <c r="A155" s="1183"/>
      <c r="B155" s="1180"/>
      <c r="C155" s="465" t="s">
        <v>889</v>
      </c>
      <c r="D155" s="1217"/>
      <c r="E155" s="1134"/>
      <c r="F155" s="188" t="s">
        <v>889</v>
      </c>
      <c r="G155" s="89">
        <v>10.95</v>
      </c>
      <c r="H155" s="89"/>
      <c r="I155" s="89"/>
      <c r="J155" s="55">
        <v>10.95</v>
      </c>
      <c r="K155" s="50">
        <v>4.22</v>
      </c>
      <c r="L155" s="50"/>
      <c r="M155" s="50"/>
      <c r="N155" s="684"/>
      <c r="O155" s="89"/>
      <c r="P155" s="89"/>
      <c r="Q155" s="16">
        <v>2.85</v>
      </c>
      <c r="R155" s="89">
        <v>1.35</v>
      </c>
      <c r="S155" s="27"/>
      <c r="T155" s="692">
        <f t="shared" si="22"/>
        <v>8.9685999999999986</v>
      </c>
      <c r="U155" s="1050"/>
      <c r="V155" s="14"/>
    </row>
    <row r="156" spans="1:22" ht="50.1" customHeight="1" x14ac:dyDescent="0.2">
      <c r="A156" s="1183"/>
      <c r="B156" s="1180"/>
      <c r="C156" s="465" t="s">
        <v>890</v>
      </c>
      <c r="D156" s="1217"/>
      <c r="E156" s="1134"/>
      <c r="F156" s="188" t="s">
        <v>890</v>
      </c>
      <c r="G156" s="89">
        <v>10.95</v>
      </c>
      <c r="H156" s="89"/>
      <c r="I156" s="89"/>
      <c r="J156" s="55">
        <v>10.95</v>
      </c>
      <c r="K156" s="50">
        <v>4.22</v>
      </c>
      <c r="L156" s="50"/>
      <c r="M156" s="50"/>
      <c r="N156" s="684"/>
      <c r="O156" s="89"/>
      <c r="P156" s="89"/>
      <c r="Q156" s="16">
        <v>2.85</v>
      </c>
      <c r="R156" s="89">
        <v>1.35</v>
      </c>
      <c r="S156" s="27"/>
      <c r="T156" s="692">
        <f t="shared" si="22"/>
        <v>8.9685999999999986</v>
      </c>
      <c r="U156" s="1050"/>
      <c r="V156" s="14"/>
    </row>
    <row r="157" spans="1:22" ht="50.1" customHeight="1" x14ac:dyDescent="0.2">
      <c r="A157" s="1183"/>
      <c r="B157" s="1180"/>
      <c r="C157" s="465" t="s">
        <v>891</v>
      </c>
      <c r="D157" s="1217"/>
      <c r="E157" s="1134"/>
      <c r="F157" s="188" t="s">
        <v>891</v>
      </c>
      <c r="G157" s="89">
        <v>10.95</v>
      </c>
      <c r="H157" s="89"/>
      <c r="I157" s="89"/>
      <c r="J157" s="55">
        <v>10.95</v>
      </c>
      <c r="K157" s="50">
        <v>4.22</v>
      </c>
      <c r="L157" s="50"/>
      <c r="M157" s="50"/>
      <c r="N157" s="684"/>
      <c r="O157" s="89"/>
      <c r="P157" s="89"/>
      <c r="Q157" s="16">
        <v>2.85</v>
      </c>
      <c r="R157" s="89">
        <v>1.35</v>
      </c>
      <c r="S157" s="27"/>
      <c r="T157" s="692">
        <f t="shared" si="22"/>
        <v>8.9685999999999986</v>
      </c>
      <c r="U157" s="1050"/>
      <c r="V157" s="14"/>
    </row>
    <row r="158" spans="1:22" ht="50.1" customHeight="1" x14ac:dyDescent="0.2">
      <c r="A158" s="1183"/>
      <c r="B158" s="1180"/>
      <c r="C158" s="465" t="s">
        <v>892</v>
      </c>
      <c r="D158" s="1217"/>
      <c r="E158" s="1134"/>
      <c r="F158" s="188" t="s">
        <v>892</v>
      </c>
      <c r="G158" s="89">
        <v>10.95</v>
      </c>
      <c r="H158" s="89"/>
      <c r="I158" s="89"/>
      <c r="J158" s="55">
        <v>10.95</v>
      </c>
      <c r="K158" s="50">
        <v>4.22</v>
      </c>
      <c r="L158" s="50"/>
      <c r="M158" s="50"/>
      <c r="N158" s="684"/>
      <c r="O158" s="89"/>
      <c r="P158" s="89"/>
      <c r="Q158" s="16">
        <v>2.85</v>
      </c>
      <c r="R158" s="89">
        <v>1.35</v>
      </c>
      <c r="S158" s="27"/>
      <c r="T158" s="692">
        <f t="shared" si="22"/>
        <v>8.9685999999999986</v>
      </c>
      <c r="U158" s="1050"/>
      <c r="V158" s="14"/>
    </row>
    <row r="159" spans="1:22" ht="50.1" customHeight="1" x14ac:dyDescent="0.2">
      <c r="A159" s="1183"/>
      <c r="B159" s="1180"/>
      <c r="C159" s="465" t="s">
        <v>893</v>
      </c>
      <c r="D159" s="1217"/>
      <c r="E159" s="1134"/>
      <c r="F159" s="188" t="s">
        <v>893</v>
      </c>
      <c r="G159" s="89">
        <v>10.95</v>
      </c>
      <c r="H159" s="89"/>
      <c r="I159" s="89"/>
      <c r="J159" s="55">
        <v>10.95</v>
      </c>
      <c r="K159" s="50">
        <v>4.22</v>
      </c>
      <c r="L159" s="50"/>
      <c r="M159" s="50"/>
      <c r="N159" s="684"/>
      <c r="O159" s="89"/>
      <c r="P159" s="89"/>
      <c r="Q159" s="16">
        <v>2.85</v>
      </c>
      <c r="R159" s="89">
        <v>1.35</v>
      </c>
      <c r="S159" s="27"/>
      <c r="T159" s="692">
        <f t="shared" si="22"/>
        <v>8.9685999999999986</v>
      </c>
      <c r="U159" s="1050"/>
      <c r="V159" s="14"/>
    </row>
    <row r="160" spans="1:22" ht="50.1" customHeight="1" x14ac:dyDescent="0.2">
      <c r="A160" s="1183"/>
      <c r="B160" s="1180"/>
      <c r="C160" s="465" t="s">
        <v>894</v>
      </c>
      <c r="D160" s="1217"/>
      <c r="E160" s="1134"/>
      <c r="F160" s="188" t="s">
        <v>894</v>
      </c>
      <c r="G160" s="89">
        <v>10.95</v>
      </c>
      <c r="H160" s="89"/>
      <c r="I160" s="89"/>
      <c r="J160" s="55">
        <v>10.95</v>
      </c>
      <c r="K160" s="50">
        <v>4.22</v>
      </c>
      <c r="L160" s="50"/>
      <c r="M160" s="50"/>
      <c r="N160" s="684"/>
      <c r="O160" s="89"/>
      <c r="P160" s="89"/>
      <c r="Q160" s="16">
        <v>2.85</v>
      </c>
      <c r="R160" s="89">
        <v>1.35</v>
      </c>
      <c r="S160" s="27"/>
      <c r="T160" s="692">
        <f t="shared" si="22"/>
        <v>8.9685999999999986</v>
      </c>
      <c r="U160" s="1050"/>
      <c r="V160" s="14"/>
    </row>
    <row r="161" spans="1:22" ht="50.1" customHeight="1" x14ac:dyDescent="0.2">
      <c r="A161" s="1183"/>
      <c r="B161" s="1180"/>
      <c r="C161" s="465" t="s">
        <v>895</v>
      </c>
      <c r="D161" s="1217"/>
      <c r="E161" s="1134"/>
      <c r="F161" s="188" t="s">
        <v>895</v>
      </c>
      <c r="G161" s="89">
        <v>10.95</v>
      </c>
      <c r="H161" s="89"/>
      <c r="I161" s="89"/>
      <c r="J161" s="55">
        <v>10.95</v>
      </c>
      <c r="K161" s="50">
        <v>4.22</v>
      </c>
      <c r="L161" s="50"/>
      <c r="M161" s="50"/>
      <c r="N161" s="684"/>
      <c r="O161" s="89"/>
      <c r="P161" s="89"/>
      <c r="Q161" s="16">
        <v>2.85</v>
      </c>
      <c r="R161" s="89">
        <v>1.35</v>
      </c>
      <c r="S161" s="27"/>
      <c r="T161" s="692">
        <f t="shared" si="22"/>
        <v>8.9685999999999986</v>
      </c>
      <c r="U161" s="1050"/>
      <c r="V161" s="14"/>
    </row>
    <row r="162" spans="1:22" ht="50.1" customHeight="1" x14ac:dyDescent="0.2">
      <c r="A162" s="1183"/>
      <c r="B162" s="1180"/>
      <c r="C162" s="465" t="s">
        <v>896</v>
      </c>
      <c r="D162" s="1217"/>
      <c r="E162" s="1134"/>
      <c r="F162" s="188" t="s">
        <v>896</v>
      </c>
      <c r="G162" s="89">
        <v>10.95</v>
      </c>
      <c r="H162" s="89"/>
      <c r="I162" s="89"/>
      <c r="J162" s="55">
        <v>10.95</v>
      </c>
      <c r="K162" s="50">
        <v>4.22</v>
      </c>
      <c r="L162" s="50"/>
      <c r="M162" s="50"/>
      <c r="N162" s="684"/>
      <c r="O162" s="89"/>
      <c r="P162" s="89"/>
      <c r="Q162" s="16">
        <v>2.85</v>
      </c>
      <c r="R162" s="89">
        <v>1.35</v>
      </c>
      <c r="S162" s="27"/>
      <c r="T162" s="692">
        <f>SUM(K162:M162)*1.13+SUM(O162:R162)</f>
        <v>8.9685999999999986</v>
      </c>
      <c r="U162" s="1050"/>
      <c r="V162" s="14"/>
    </row>
    <row r="163" spans="1:22" ht="51.75" thickBot="1" x14ac:dyDescent="0.25">
      <c r="A163" s="1184"/>
      <c r="B163" s="1181"/>
      <c r="C163" s="262" t="s">
        <v>1038</v>
      </c>
      <c r="D163" s="262" t="s">
        <v>354</v>
      </c>
      <c r="E163" s="262" t="s">
        <v>354</v>
      </c>
      <c r="F163" s="180" t="s">
        <v>436</v>
      </c>
      <c r="G163" s="47">
        <v>10.95</v>
      </c>
      <c r="H163" s="47"/>
      <c r="I163" s="47"/>
      <c r="J163" s="105">
        <v>10.95</v>
      </c>
      <c r="K163" s="104">
        <v>3.44</v>
      </c>
      <c r="L163" s="104">
        <v>2.79</v>
      </c>
      <c r="M163" s="104">
        <v>2.56</v>
      </c>
      <c r="N163" s="83" t="s">
        <v>437</v>
      </c>
      <c r="O163" s="47"/>
      <c r="P163" s="47"/>
      <c r="Q163" s="46">
        <v>2.85</v>
      </c>
      <c r="R163" s="47">
        <v>1.35</v>
      </c>
      <c r="S163" s="30"/>
      <c r="T163" s="688">
        <f>SUM(K163:M163)*1.13+SUM(O163:R163)</f>
        <v>14.1327</v>
      </c>
      <c r="U163" s="1043"/>
      <c r="V163" s="14"/>
    </row>
    <row r="164" spans="1:22" ht="76.5" x14ac:dyDescent="0.2">
      <c r="A164" s="1182">
        <v>23</v>
      </c>
      <c r="B164" s="1199" t="s">
        <v>1018</v>
      </c>
      <c r="C164" s="489" t="s">
        <v>559</v>
      </c>
      <c r="D164" s="375"/>
      <c r="E164" s="375"/>
      <c r="F164" s="181" t="s">
        <v>559</v>
      </c>
      <c r="G164" s="67">
        <v>18</v>
      </c>
      <c r="H164" s="67"/>
      <c r="I164" s="67"/>
      <c r="J164" s="68" t="s">
        <v>489</v>
      </c>
      <c r="K164" s="67">
        <v>5.53</v>
      </c>
      <c r="L164" s="67"/>
      <c r="M164" s="67"/>
      <c r="N164" s="69" t="s">
        <v>950</v>
      </c>
      <c r="O164" s="45"/>
      <c r="P164" s="45"/>
      <c r="Q164" s="42">
        <v>2.85</v>
      </c>
      <c r="R164" s="67">
        <v>1.35</v>
      </c>
      <c r="S164" s="29"/>
      <c r="T164" s="690">
        <f t="shared" ref="T164:T165" si="23">SUM(K164:M164)*1.13+SUM(O164:R164)</f>
        <v>10.4489</v>
      </c>
      <c r="U164" s="1040"/>
      <c r="V164" s="14"/>
    </row>
    <row r="165" spans="1:22" ht="76.5" x14ac:dyDescent="0.2">
      <c r="A165" s="1183"/>
      <c r="B165" s="1201"/>
      <c r="C165" s="485" t="s">
        <v>560</v>
      </c>
      <c r="D165" s="485" t="s">
        <v>560</v>
      </c>
      <c r="E165" s="485" t="s">
        <v>560</v>
      </c>
      <c r="F165" s="182" t="s">
        <v>560</v>
      </c>
      <c r="G165" s="50">
        <v>18</v>
      </c>
      <c r="H165" s="50">
        <v>4</v>
      </c>
      <c r="I165" s="50">
        <v>2</v>
      </c>
      <c r="J165" s="21" t="s">
        <v>489</v>
      </c>
      <c r="K165" s="50">
        <v>5.53</v>
      </c>
      <c r="L165" s="50">
        <v>1</v>
      </c>
      <c r="M165" s="50">
        <v>0.74</v>
      </c>
      <c r="N165" s="51" t="s">
        <v>950</v>
      </c>
      <c r="O165" s="89"/>
      <c r="P165" s="89"/>
      <c r="Q165" s="16">
        <v>2.85</v>
      </c>
      <c r="R165" s="50">
        <v>1.35</v>
      </c>
      <c r="S165" s="27"/>
      <c r="T165" s="692">
        <f t="shared" si="23"/>
        <v>12.415099999999999</v>
      </c>
      <c r="U165" s="1041"/>
      <c r="V165" s="14"/>
    </row>
    <row r="166" spans="1:22" ht="77.25" thickBot="1" x14ac:dyDescent="0.25">
      <c r="A166" s="1184"/>
      <c r="B166" s="1202"/>
      <c r="C166" s="490" t="s">
        <v>561</v>
      </c>
      <c r="D166" s="490" t="s">
        <v>561</v>
      </c>
      <c r="E166" s="490" t="s">
        <v>561</v>
      </c>
      <c r="F166" s="169" t="s">
        <v>561</v>
      </c>
      <c r="G166" s="104">
        <v>18</v>
      </c>
      <c r="H166" s="104">
        <v>4</v>
      </c>
      <c r="I166" s="104">
        <v>2</v>
      </c>
      <c r="J166" s="79" t="s">
        <v>489</v>
      </c>
      <c r="K166" s="104">
        <v>5.53</v>
      </c>
      <c r="L166" s="104">
        <v>1</v>
      </c>
      <c r="M166" s="104">
        <v>0.74</v>
      </c>
      <c r="N166" s="83" t="s">
        <v>950</v>
      </c>
      <c r="O166" s="47"/>
      <c r="P166" s="47"/>
      <c r="Q166" s="46">
        <v>2.85</v>
      </c>
      <c r="R166" s="104">
        <v>1.35</v>
      </c>
      <c r="S166" s="30"/>
      <c r="T166" s="688">
        <f>SUM(K166:M166)*1.13+SUM(O166:R166)</f>
        <v>12.415099999999999</v>
      </c>
      <c r="U166" s="1051"/>
      <c r="V166" s="14"/>
    </row>
    <row r="167" spans="1:22" ht="50.1" customHeight="1" x14ac:dyDescent="0.2">
      <c r="A167" s="1182">
        <v>24</v>
      </c>
      <c r="B167" s="1218" t="s">
        <v>1015</v>
      </c>
      <c r="C167" s="489" t="s">
        <v>597</v>
      </c>
      <c r="D167" s="489" t="s">
        <v>597</v>
      </c>
      <c r="E167" s="489" t="s">
        <v>597</v>
      </c>
      <c r="F167" s="181" t="s">
        <v>597</v>
      </c>
      <c r="G167" s="42">
        <v>20</v>
      </c>
      <c r="H167" s="42">
        <v>1.6</v>
      </c>
      <c r="I167" s="67">
        <v>1.4</v>
      </c>
      <c r="J167" s="63" t="s">
        <v>388</v>
      </c>
      <c r="K167" s="45">
        <v>4.16</v>
      </c>
      <c r="L167" s="45">
        <v>0.75</v>
      </c>
      <c r="M167" s="45">
        <v>0.8</v>
      </c>
      <c r="N167" s="44" t="s">
        <v>475</v>
      </c>
      <c r="O167" s="45"/>
      <c r="P167" s="45"/>
      <c r="Q167" s="42">
        <v>2.85</v>
      </c>
      <c r="R167" s="45">
        <v>0.94499999999999995</v>
      </c>
      <c r="S167" s="29"/>
      <c r="T167" s="690">
        <f t="shared" ref="T167" si="24">SUM(K167:M167)*1.13+SUM(O167:R167)</f>
        <v>10.247299999999999</v>
      </c>
      <c r="U167" s="1040"/>
      <c r="V167" s="638"/>
    </row>
    <row r="168" spans="1:22" ht="49.5" customHeight="1" thickBot="1" x14ac:dyDescent="0.25">
      <c r="A168" s="1184"/>
      <c r="B168" s="1219"/>
      <c r="C168" s="486" t="s">
        <v>598</v>
      </c>
      <c r="D168" s="486" t="s">
        <v>598</v>
      </c>
      <c r="E168" s="486" t="s">
        <v>598</v>
      </c>
      <c r="F168" s="183" t="s">
        <v>598</v>
      </c>
      <c r="G168" s="46">
        <v>20</v>
      </c>
      <c r="H168" s="46">
        <v>1.6</v>
      </c>
      <c r="I168" s="104">
        <v>1.4</v>
      </c>
      <c r="J168" s="64" t="s">
        <v>388</v>
      </c>
      <c r="K168" s="47">
        <v>4.16</v>
      </c>
      <c r="L168" s="47">
        <v>0.75</v>
      </c>
      <c r="M168" s="47">
        <v>0.8</v>
      </c>
      <c r="N168" s="76" t="s">
        <v>475</v>
      </c>
      <c r="O168" s="47"/>
      <c r="P168" s="47"/>
      <c r="Q168" s="46">
        <v>2.85</v>
      </c>
      <c r="R168" s="47">
        <v>0.94499999999999995</v>
      </c>
      <c r="S168" s="30"/>
      <c r="T168" s="688">
        <f>SUM(K168:M168)*1.13+SUM(O168:R168)</f>
        <v>10.247299999999999</v>
      </c>
      <c r="U168" s="995"/>
      <c r="V168" s="638"/>
    </row>
    <row r="169" spans="1:22" ht="39" thickBot="1" x14ac:dyDescent="0.25">
      <c r="A169" s="353">
        <v>25</v>
      </c>
      <c r="B169" s="352" t="s">
        <v>945</v>
      </c>
      <c r="C169" s="263" t="s">
        <v>171</v>
      </c>
      <c r="D169" s="258" t="s">
        <v>171</v>
      </c>
      <c r="E169" s="258" t="s">
        <v>171</v>
      </c>
      <c r="F169" s="33" t="s">
        <v>171</v>
      </c>
      <c r="G169" s="94">
        <v>22</v>
      </c>
      <c r="H169" s="94">
        <v>5</v>
      </c>
      <c r="I169" s="94"/>
      <c r="J169" s="65" t="s">
        <v>503</v>
      </c>
      <c r="K169" s="94">
        <v>4.58</v>
      </c>
      <c r="L169" s="94">
        <v>3</v>
      </c>
      <c r="M169" s="94"/>
      <c r="N169" s="65" t="s">
        <v>504</v>
      </c>
      <c r="O169" s="663">
        <v>0.37</v>
      </c>
      <c r="P169" s="94"/>
      <c r="Q169" s="57">
        <v>2.85</v>
      </c>
      <c r="R169" s="95">
        <v>1.35</v>
      </c>
      <c r="S169" s="34"/>
      <c r="T169" s="1013">
        <f t="shared" ref="T169:T172" si="25">SUM(K169:M169)*1.13+SUM(O169:R169)</f>
        <v>13.135399999999999</v>
      </c>
      <c r="U169" s="993"/>
      <c r="V169" s="14"/>
    </row>
    <row r="170" spans="1:22" ht="45.75" thickBot="1" x14ac:dyDescent="0.25">
      <c r="A170" s="353">
        <v>26</v>
      </c>
      <c r="B170" s="352" t="s">
        <v>1017</v>
      </c>
      <c r="C170" s="263" t="s">
        <v>73</v>
      </c>
      <c r="D170" s="258" t="s">
        <v>73</v>
      </c>
      <c r="E170" s="258" t="s">
        <v>73</v>
      </c>
      <c r="F170" s="33" t="s">
        <v>73</v>
      </c>
      <c r="G170" s="94">
        <v>11.26</v>
      </c>
      <c r="H170" s="94">
        <v>3.12</v>
      </c>
      <c r="I170" s="94">
        <v>1.76</v>
      </c>
      <c r="J170" s="65" t="s">
        <v>321</v>
      </c>
      <c r="K170" s="94">
        <v>5.72</v>
      </c>
      <c r="L170" s="94">
        <v>2.21</v>
      </c>
      <c r="M170" s="94">
        <v>1.56</v>
      </c>
      <c r="N170" s="66" t="s">
        <v>322</v>
      </c>
      <c r="O170" s="94"/>
      <c r="P170" s="94"/>
      <c r="Q170" s="57">
        <v>2.85</v>
      </c>
      <c r="R170" s="94">
        <v>0.40500000000000003</v>
      </c>
      <c r="S170" s="34"/>
      <c r="T170" s="1013">
        <f t="shared" si="25"/>
        <v>13.9787</v>
      </c>
      <c r="U170" s="993"/>
      <c r="V170" s="14"/>
    </row>
    <row r="171" spans="1:22" ht="50.1" customHeight="1" x14ac:dyDescent="0.2">
      <c r="A171" s="1182">
        <v>27</v>
      </c>
      <c r="B171" s="1179" t="s">
        <v>226</v>
      </c>
      <c r="C171" s="487" t="s">
        <v>743</v>
      </c>
      <c r="D171" s="487" t="s">
        <v>743</v>
      </c>
      <c r="E171" s="487" t="s">
        <v>743</v>
      </c>
      <c r="F171" s="178" t="s">
        <v>743</v>
      </c>
      <c r="G171" s="45">
        <v>10</v>
      </c>
      <c r="H171" s="45"/>
      <c r="I171" s="45"/>
      <c r="J171" s="87">
        <v>10</v>
      </c>
      <c r="K171" s="67">
        <v>4</v>
      </c>
      <c r="L171" s="67">
        <v>1.5</v>
      </c>
      <c r="M171" s="67">
        <v>2.82</v>
      </c>
      <c r="N171" s="110">
        <v>4.99</v>
      </c>
      <c r="O171" s="659">
        <v>1.22</v>
      </c>
      <c r="P171" s="659">
        <v>1.22</v>
      </c>
      <c r="Q171" s="42">
        <v>2.85</v>
      </c>
      <c r="R171" s="67">
        <v>1.35</v>
      </c>
      <c r="S171" s="29"/>
      <c r="T171" s="690">
        <f t="shared" si="25"/>
        <v>16.041600000000003</v>
      </c>
      <c r="U171" s="1044"/>
      <c r="V171" s="14"/>
    </row>
    <row r="172" spans="1:22" ht="50.1" customHeight="1" x14ac:dyDescent="0.2">
      <c r="A172" s="1183"/>
      <c r="B172" s="1180"/>
      <c r="C172" s="488" t="s">
        <v>744</v>
      </c>
      <c r="D172" s="488" t="s">
        <v>744</v>
      </c>
      <c r="E172" s="488" t="s">
        <v>744</v>
      </c>
      <c r="F172" s="179" t="s">
        <v>744</v>
      </c>
      <c r="G172" s="89">
        <v>10</v>
      </c>
      <c r="H172" s="89"/>
      <c r="I172" s="89"/>
      <c r="J172" s="90">
        <v>10</v>
      </c>
      <c r="K172" s="50">
        <v>4</v>
      </c>
      <c r="L172" s="50">
        <v>1.5</v>
      </c>
      <c r="M172" s="50">
        <v>2.82</v>
      </c>
      <c r="N172" s="106">
        <v>4.99</v>
      </c>
      <c r="O172" s="656">
        <v>1.22</v>
      </c>
      <c r="P172" s="656">
        <v>1.22</v>
      </c>
      <c r="Q172" s="16">
        <v>2.85</v>
      </c>
      <c r="R172" s="50">
        <v>1.35</v>
      </c>
      <c r="S172" s="27"/>
      <c r="T172" s="692">
        <f t="shared" si="25"/>
        <v>16.041600000000003</v>
      </c>
      <c r="U172" s="1038"/>
      <c r="V172" s="14"/>
    </row>
    <row r="173" spans="1:22" ht="50.1" customHeight="1" thickBot="1" x14ac:dyDescent="0.25">
      <c r="A173" s="1184"/>
      <c r="B173" s="1181"/>
      <c r="C173" s="486" t="s">
        <v>745</v>
      </c>
      <c r="D173" s="486" t="s">
        <v>745</v>
      </c>
      <c r="E173" s="486" t="s">
        <v>745</v>
      </c>
      <c r="F173" s="183" t="s">
        <v>745</v>
      </c>
      <c r="G173" s="47">
        <v>10</v>
      </c>
      <c r="H173" s="47"/>
      <c r="I173" s="47"/>
      <c r="J173" s="92">
        <v>10</v>
      </c>
      <c r="K173" s="104">
        <v>4</v>
      </c>
      <c r="L173" s="104">
        <v>1.5</v>
      </c>
      <c r="M173" s="104">
        <v>2.82</v>
      </c>
      <c r="N173" s="111">
        <v>4.99</v>
      </c>
      <c r="O173" s="658">
        <v>1.22</v>
      </c>
      <c r="P173" s="658">
        <v>1.22</v>
      </c>
      <c r="Q173" s="46">
        <v>2.85</v>
      </c>
      <c r="R173" s="104">
        <v>1.35</v>
      </c>
      <c r="S173" s="30"/>
      <c r="T173" s="688">
        <f>SUM(K173:M173)*1.13+SUM(O173:R173)</f>
        <v>16.041600000000003</v>
      </c>
      <c r="U173" s="995"/>
      <c r="V173" s="14"/>
    </row>
    <row r="174" spans="1:22" ht="77.25" customHeight="1" x14ac:dyDescent="0.2">
      <c r="A174" s="1168">
        <v>28</v>
      </c>
      <c r="B174" s="1158" t="s">
        <v>509</v>
      </c>
      <c r="C174" s="238" t="s">
        <v>302</v>
      </c>
      <c r="D174" s="238" t="s">
        <v>302</v>
      </c>
      <c r="E174" s="238" t="s">
        <v>302</v>
      </c>
      <c r="F174" s="181" t="s">
        <v>302</v>
      </c>
      <c r="G174" s="45">
        <v>18.920000000000002</v>
      </c>
      <c r="H174" s="45"/>
      <c r="I174" s="45"/>
      <c r="J174" s="669">
        <v>18.920000000000002</v>
      </c>
      <c r="K174" s="45">
        <v>4.21</v>
      </c>
      <c r="L174" s="45">
        <v>1</v>
      </c>
      <c r="M174" s="45">
        <v>1.28</v>
      </c>
      <c r="N174" s="44" t="s">
        <v>953</v>
      </c>
      <c r="O174" s="659">
        <v>0.3</v>
      </c>
      <c r="P174" s="659">
        <v>4.4000000000000004</v>
      </c>
      <c r="Q174" s="45">
        <v>2.85</v>
      </c>
      <c r="R174" s="45">
        <v>0.41</v>
      </c>
      <c r="S174" s="29"/>
      <c r="T174" s="690">
        <f>SUM(K174:M174)*1.13+SUM(O174:R174)</f>
        <v>15.293700000000001</v>
      </c>
      <c r="U174" s="1062" t="s">
        <v>1120</v>
      </c>
      <c r="V174" s="14"/>
    </row>
    <row r="175" spans="1:22" ht="66" customHeight="1" x14ac:dyDescent="0.2">
      <c r="A175" s="1169"/>
      <c r="B175" s="1159"/>
      <c r="C175" s="259" t="s">
        <v>302</v>
      </c>
      <c r="D175" s="259" t="s">
        <v>302</v>
      </c>
      <c r="E175" s="216"/>
      <c r="F175" s="182" t="s">
        <v>962</v>
      </c>
      <c r="G175" s="89">
        <v>18.920000000000002</v>
      </c>
      <c r="H175" s="89"/>
      <c r="I175" s="89"/>
      <c r="J175" s="670">
        <v>18.920000000000002</v>
      </c>
      <c r="K175" s="89">
        <v>4.21</v>
      </c>
      <c r="L175" s="89">
        <v>1</v>
      </c>
      <c r="M175" s="89"/>
      <c r="N175" s="17" t="s">
        <v>505</v>
      </c>
      <c r="O175" s="656">
        <v>0.3</v>
      </c>
      <c r="P175" s="656">
        <v>4.4000000000000004</v>
      </c>
      <c r="Q175" s="89">
        <v>2.85</v>
      </c>
      <c r="R175" s="89">
        <v>1.35</v>
      </c>
      <c r="S175" s="27"/>
      <c r="T175" s="692">
        <f t="shared" ref="T175" si="26">SUM(K175:M175)*1.13+SUM(O175:R175)</f>
        <v>14.7873</v>
      </c>
      <c r="U175" s="1041" t="s">
        <v>1120</v>
      </c>
      <c r="V175" s="637"/>
    </row>
    <row r="176" spans="1:22" ht="50.1" customHeight="1" x14ac:dyDescent="0.2">
      <c r="A176" s="1169"/>
      <c r="B176" s="1159"/>
      <c r="C176" s="239" t="s">
        <v>83</v>
      </c>
      <c r="D176" s="259" t="s">
        <v>960</v>
      </c>
      <c r="E176" s="216"/>
      <c r="F176" s="182" t="s">
        <v>960</v>
      </c>
      <c r="G176" s="89">
        <v>18.920000000000002</v>
      </c>
      <c r="H176" s="89">
        <v>4.79</v>
      </c>
      <c r="I176" s="89"/>
      <c r="J176" s="26" t="s">
        <v>506</v>
      </c>
      <c r="K176" s="89">
        <v>4.21</v>
      </c>
      <c r="L176" s="89">
        <v>1.39</v>
      </c>
      <c r="M176" s="89"/>
      <c r="N176" s="17" t="s">
        <v>507</v>
      </c>
      <c r="O176" s="656">
        <v>1.56</v>
      </c>
      <c r="P176" s="656">
        <v>0.66</v>
      </c>
      <c r="Q176" s="89">
        <v>2.85</v>
      </c>
      <c r="R176" s="50">
        <v>1.35</v>
      </c>
      <c r="S176" s="27"/>
      <c r="T176" s="692">
        <f>SUM(K176:M176)*1.13+SUM(O176:R176)</f>
        <v>12.747999999999999</v>
      </c>
      <c r="U176" s="1041" t="s">
        <v>1090</v>
      </c>
      <c r="V176" s="283"/>
    </row>
    <row r="177" spans="1:22" ht="50.1" customHeight="1" x14ac:dyDescent="0.2">
      <c r="A177" s="1169"/>
      <c r="B177" s="1159"/>
      <c r="C177" s="239" t="s">
        <v>960</v>
      </c>
      <c r="D177" s="216"/>
      <c r="E177" s="216"/>
      <c r="F177" s="201" t="s">
        <v>83</v>
      </c>
      <c r="G177" s="89"/>
      <c r="H177" s="89"/>
      <c r="I177" s="89"/>
      <c r="J177" s="26">
        <v>18.920000000000002</v>
      </c>
      <c r="K177" s="89">
        <v>4.21</v>
      </c>
      <c r="L177" s="89"/>
      <c r="M177" s="89"/>
      <c r="N177" s="17" t="s">
        <v>508</v>
      </c>
      <c r="O177" s="656">
        <v>1.56</v>
      </c>
      <c r="P177" s="656">
        <v>0.66</v>
      </c>
      <c r="Q177" s="89">
        <v>2.85</v>
      </c>
      <c r="R177" s="89">
        <v>1.35</v>
      </c>
      <c r="S177" s="27"/>
      <c r="T177" s="692">
        <f>SUM(K177:M177)*1.13+SUM(O177:R177)</f>
        <v>11.177299999999999</v>
      </c>
      <c r="U177" s="1050"/>
      <c r="V177" s="283"/>
    </row>
    <row r="178" spans="1:22" ht="84" customHeight="1" x14ac:dyDescent="0.2">
      <c r="A178" s="1169"/>
      <c r="B178" s="1159"/>
      <c r="C178" s="239" t="s">
        <v>303</v>
      </c>
      <c r="D178" s="259" t="s">
        <v>303</v>
      </c>
      <c r="E178" s="259" t="s">
        <v>303</v>
      </c>
      <c r="F178" s="179" t="s">
        <v>303</v>
      </c>
      <c r="G178" s="89">
        <v>18.920000000000002</v>
      </c>
      <c r="H178" s="89"/>
      <c r="I178" s="89"/>
      <c r="J178" s="90">
        <v>18.920000000000002</v>
      </c>
      <c r="K178" s="89">
        <v>4.21</v>
      </c>
      <c r="L178" s="89">
        <v>1</v>
      </c>
      <c r="M178" s="89">
        <v>1.28</v>
      </c>
      <c r="N178" s="17" t="s">
        <v>953</v>
      </c>
      <c r="O178" s="656">
        <v>0.8</v>
      </c>
      <c r="P178" s="656"/>
      <c r="Q178" s="89">
        <v>2.85</v>
      </c>
      <c r="R178" s="50">
        <v>0.41</v>
      </c>
      <c r="S178" s="27"/>
      <c r="T178" s="692">
        <f>SUM(K178:M178)*1.13+SUM(O178:R178)</f>
        <v>11.393699999999999</v>
      </c>
      <c r="U178" s="1038"/>
      <c r="V178" s="637"/>
    </row>
    <row r="179" spans="1:22" ht="75.75" customHeight="1" x14ac:dyDescent="0.2">
      <c r="A179" s="1169"/>
      <c r="B179" s="1159"/>
      <c r="C179" s="239" t="s">
        <v>961</v>
      </c>
      <c r="D179" s="216"/>
      <c r="E179" s="216"/>
      <c r="F179" s="179" t="s">
        <v>303</v>
      </c>
      <c r="G179" s="89"/>
      <c r="H179" s="89"/>
      <c r="I179" s="89"/>
      <c r="J179" s="90"/>
      <c r="K179" s="89">
        <v>4.21</v>
      </c>
      <c r="L179" s="89"/>
      <c r="M179" s="89"/>
      <c r="N179" s="17">
        <v>2.5259999999999998</v>
      </c>
      <c r="O179" s="89"/>
      <c r="P179" s="89"/>
      <c r="Q179" s="89">
        <v>2.85</v>
      </c>
      <c r="R179" s="89">
        <v>1.35</v>
      </c>
      <c r="S179" s="27"/>
      <c r="T179" s="692">
        <f>SUM(K179:M179)*1.13+SUM(O179:R179)</f>
        <v>8.9573</v>
      </c>
      <c r="U179" s="1038"/>
      <c r="V179" s="283"/>
    </row>
    <row r="180" spans="1:22" ht="50.1" customHeight="1" thickBot="1" x14ac:dyDescent="0.25">
      <c r="A180" s="1170"/>
      <c r="B180" s="1160"/>
      <c r="C180" s="262" t="s">
        <v>304</v>
      </c>
      <c r="D180" s="631" t="s">
        <v>304</v>
      </c>
      <c r="E180" s="631" t="s">
        <v>304</v>
      </c>
      <c r="F180" s="180" t="s">
        <v>304</v>
      </c>
      <c r="G180" s="47">
        <v>18.920000000000002</v>
      </c>
      <c r="H180" s="47"/>
      <c r="I180" s="47"/>
      <c r="J180" s="92">
        <v>18.920000000000002</v>
      </c>
      <c r="K180" s="47">
        <v>4.21</v>
      </c>
      <c r="L180" s="47"/>
      <c r="M180" s="47"/>
      <c r="N180" s="93">
        <v>2.5299999999999998</v>
      </c>
      <c r="O180" s="47"/>
      <c r="P180" s="47"/>
      <c r="Q180" s="47">
        <v>2.85</v>
      </c>
      <c r="R180" s="47">
        <v>0.41</v>
      </c>
      <c r="S180" s="30"/>
      <c r="T180" s="688">
        <f t="shared" ref="T180:T185" si="27">SUM(K180:M180)*1.13+SUM(O180:R180)</f>
        <v>8.0173000000000005</v>
      </c>
      <c r="U180" s="1043"/>
      <c r="V180" s="637"/>
    </row>
    <row r="181" spans="1:22" ht="84" customHeight="1" x14ac:dyDescent="0.2">
      <c r="A181" s="1168">
        <v>29</v>
      </c>
      <c r="B181" s="1220" t="s">
        <v>245</v>
      </c>
      <c r="C181" s="261" t="s">
        <v>246</v>
      </c>
      <c r="D181" s="261" t="s">
        <v>246</v>
      </c>
      <c r="E181" s="261" t="s">
        <v>246</v>
      </c>
      <c r="F181" s="178" t="s">
        <v>246</v>
      </c>
      <c r="G181" s="48" t="s">
        <v>362</v>
      </c>
      <c r="H181" s="45"/>
      <c r="I181" s="45"/>
      <c r="J181" s="87">
        <v>10</v>
      </c>
      <c r="K181" s="45">
        <v>5</v>
      </c>
      <c r="L181" s="45">
        <v>0.9</v>
      </c>
      <c r="M181" s="45">
        <v>1.1000000000000001</v>
      </c>
      <c r="N181" s="88">
        <v>3</v>
      </c>
      <c r="O181" s="45"/>
      <c r="P181" s="659">
        <v>2.6</v>
      </c>
      <c r="Q181" s="42">
        <v>2.85</v>
      </c>
      <c r="R181" s="67">
        <v>1.35</v>
      </c>
      <c r="S181" s="29"/>
      <c r="T181" s="690">
        <f t="shared" si="27"/>
        <v>14.71</v>
      </c>
      <c r="U181" s="1044"/>
      <c r="V181" s="14"/>
    </row>
    <row r="182" spans="1:22" ht="76.5" x14ac:dyDescent="0.2">
      <c r="A182" s="1169"/>
      <c r="B182" s="1221"/>
      <c r="C182" s="239" t="s">
        <v>247</v>
      </c>
      <c r="D182" s="239" t="s">
        <v>247</v>
      </c>
      <c r="E182" s="239" t="s">
        <v>247</v>
      </c>
      <c r="F182" s="179" t="s">
        <v>247</v>
      </c>
      <c r="G182" s="25" t="s">
        <v>362</v>
      </c>
      <c r="H182" s="89"/>
      <c r="I182" s="89"/>
      <c r="J182" s="90">
        <v>10</v>
      </c>
      <c r="K182" s="89">
        <v>5</v>
      </c>
      <c r="L182" s="89">
        <v>0.9</v>
      </c>
      <c r="M182" s="89">
        <v>1.1000000000000001</v>
      </c>
      <c r="N182" s="91">
        <v>3</v>
      </c>
      <c r="O182" s="89"/>
      <c r="P182" s="656">
        <v>3.1</v>
      </c>
      <c r="Q182" s="16">
        <v>2.85</v>
      </c>
      <c r="R182" s="50">
        <v>1.35</v>
      </c>
      <c r="S182" s="27"/>
      <c r="T182" s="692">
        <f t="shared" si="27"/>
        <v>15.21</v>
      </c>
      <c r="U182" s="1038"/>
      <c r="V182" s="14"/>
    </row>
    <row r="183" spans="1:22" ht="76.5" x14ac:dyDescent="0.2">
      <c r="A183" s="1169"/>
      <c r="B183" s="1221"/>
      <c r="C183" s="488" t="s">
        <v>749</v>
      </c>
      <c r="D183" s="1134"/>
      <c r="E183" s="1134"/>
      <c r="F183" s="179" t="s">
        <v>749</v>
      </c>
      <c r="G183" s="25" t="s">
        <v>362</v>
      </c>
      <c r="H183" s="89"/>
      <c r="I183" s="89"/>
      <c r="J183" s="90">
        <v>10</v>
      </c>
      <c r="K183" s="89">
        <v>5</v>
      </c>
      <c r="L183" s="89"/>
      <c r="M183" s="89"/>
      <c r="N183" s="91">
        <v>3</v>
      </c>
      <c r="O183" s="89"/>
      <c r="P183" s="89"/>
      <c r="Q183" s="16">
        <v>2.85</v>
      </c>
      <c r="R183" s="89">
        <v>1.35</v>
      </c>
      <c r="S183" s="27"/>
      <c r="T183" s="692">
        <f t="shared" si="27"/>
        <v>9.85</v>
      </c>
      <c r="U183" s="1038"/>
      <c r="V183" s="14"/>
    </row>
    <row r="184" spans="1:22" ht="77.25" thickBot="1" x14ac:dyDescent="0.25">
      <c r="A184" s="1170"/>
      <c r="B184" s="1222"/>
      <c r="C184" s="490" t="s">
        <v>750</v>
      </c>
      <c r="D184" s="1135"/>
      <c r="E184" s="1135"/>
      <c r="F184" s="180" t="s">
        <v>750</v>
      </c>
      <c r="G184" s="43" t="s">
        <v>362</v>
      </c>
      <c r="H184" s="47"/>
      <c r="I184" s="47"/>
      <c r="J184" s="92">
        <v>10</v>
      </c>
      <c r="K184" s="47">
        <v>5</v>
      </c>
      <c r="L184" s="47"/>
      <c r="M184" s="47"/>
      <c r="N184" s="93">
        <v>3</v>
      </c>
      <c r="O184" s="47"/>
      <c r="P184" s="47"/>
      <c r="Q184" s="46">
        <v>2.85</v>
      </c>
      <c r="R184" s="47">
        <v>1.35</v>
      </c>
      <c r="S184" s="30"/>
      <c r="T184" s="688">
        <f t="shared" si="27"/>
        <v>9.85</v>
      </c>
      <c r="U184" s="1043"/>
      <c r="V184" s="14"/>
    </row>
    <row r="185" spans="1:22" ht="127.5" x14ac:dyDescent="0.2">
      <c r="A185" s="1168">
        <v>30</v>
      </c>
      <c r="B185" s="1158" t="s">
        <v>251</v>
      </c>
      <c r="C185" s="261" t="s">
        <v>252</v>
      </c>
      <c r="D185" s="261" t="s">
        <v>252</v>
      </c>
      <c r="E185" s="261" t="s">
        <v>252</v>
      </c>
      <c r="F185" s="178" t="s">
        <v>252</v>
      </c>
      <c r="G185" s="48" t="s">
        <v>431</v>
      </c>
      <c r="H185" s="45">
        <v>6.73</v>
      </c>
      <c r="I185" s="45"/>
      <c r="J185" s="86" t="s">
        <v>432</v>
      </c>
      <c r="K185" s="67">
        <v>3.76</v>
      </c>
      <c r="L185" s="67">
        <v>2.2999999999999998</v>
      </c>
      <c r="M185" s="67">
        <v>0.4</v>
      </c>
      <c r="N185" s="69" t="s">
        <v>434</v>
      </c>
      <c r="O185" s="659">
        <v>3.5</v>
      </c>
      <c r="P185" s="45"/>
      <c r="Q185" s="42">
        <v>2.85</v>
      </c>
      <c r="R185" s="67">
        <v>1.35</v>
      </c>
      <c r="S185" s="29"/>
      <c r="T185" s="690">
        <f t="shared" si="27"/>
        <v>14.999799999999999</v>
      </c>
      <c r="U185" s="1044"/>
      <c r="V185" s="14"/>
    </row>
    <row r="186" spans="1:22" ht="135" customHeight="1" x14ac:dyDescent="0.2">
      <c r="A186" s="1169"/>
      <c r="B186" s="1159"/>
      <c r="C186" s="465" t="s">
        <v>780</v>
      </c>
      <c r="D186" s="1134"/>
      <c r="E186" s="1134"/>
      <c r="F186" s="179" t="s">
        <v>780</v>
      </c>
      <c r="G186" s="25" t="s">
        <v>431</v>
      </c>
      <c r="H186" s="89">
        <v>3.76</v>
      </c>
      <c r="I186" s="89"/>
      <c r="J186" s="21" t="s">
        <v>433</v>
      </c>
      <c r="K186" s="50">
        <v>3.76</v>
      </c>
      <c r="L186" s="50"/>
      <c r="M186" s="50"/>
      <c r="N186" s="106" t="s">
        <v>435</v>
      </c>
      <c r="O186" s="89"/>
      <c r="P186" s="89"/>
      <c r="Q186" s="16">
        <v>2.85</v>
      </c>
      <c r="R186" s="89">
        <v>1.35</v>
      </c>
      <c r="S186" s="27"/>
      <c r="T186" s="692">
        <f t="shared" ref="T186:T187" si="28">SUM(K186:M186)*1.13+SUM(O186:R186)</f>
        <v>8.4487999999999985</v>
      </c>
      <c r="U186" s="1038"/>
      <c r="V186" s="14"/>
    </row>
    <row r="187" spans="1:22" ht="141" customHeight="1" x14ac:dyDescent="0.2">
      <c r="A187" s="1169"/>
      <c r="B187" s="1159"/>
      <c r="C187" s="465" t="s">
        <v>781</v>
      </c>
      <c r="D187" s="1134"/>
      <c r="E187" s="1134"/>
      <c r="F187" s="179" t="s">
        <v>781</v>
      </c>
      <c r="G187" s="25" t="s">
        <v>431</v>
      </c>
      <c r="H187" s="89">
        <v>3.76</v>
      </c>
      <c r="I187" s="89"/>
      <c r="J187" s="21" t="s">
        <v>433</v>
      </c>
      <c r="K187" s="50">
        <v>3.76</v>
      </c>
      <c r="L187" s="50"/>
      <c r="M187" s="50"/>
      <c r="N187" s="106" t="s">
        <v>435</v>
      </c>
      <c r="O187" s="89"/>
      <c r="P187" s="89"/>
      <c r="Q187" s="16">
        <v>2.85</v>
      </c>
      <c r="R187" s="50">
        <v>1.35</v>
      </c>
      <c r="S187" s="27"/>
      <c r="T187" s="692">
        <f t="shared" si="28"/>
        <v>8.4487999999999985</v>
      </c>
      <c r="U187" s="1038"/>
      <c r="V187" s="14"/>
    </row>
    <row r="188" spans="1:22" ht="128.25" thickBot="1" x14ac:dyDescent="0.25">
      <c r="A188" s="1170"/>
      <c r="B188" s="1160"/>
      <c r="C188" s="466" t="s">
        <v>782</v>
      </c>
      <c r="D188" s="1135"/>
      <c r="E188" s="1135"/>
      <c r="F188" s="180" t="s">
        <v>782</v>
      </c>
      <c r="G188" s="43" t="s">
        <v>431</v>
      </c>
      <c r="H188" s="47">
        <v>3.76</v>
      </c>
      <c r="I188" s="47"/>
      <c r="J188" s="79" t="s">
        <v>433</v>
      </c>
      <c r="K188" s="104">
        <v>3.76</v>
      </c>
      <c r="L188" s="104"/>
      <c r="M188" s="104"/>
      <c r="N188" s="111" t="s">
        <v>435</v>
      </c>
      <c r="O188" s="47"/>
      <c r="P188" s="47"/>
      <c r="Q188" s="46">
        <v>2.85</v>
      </c>
      <c r="R188" s="47">
        <v>1.35</v>
      </c>
      <c r="S188" s="30"/>
      <c r="T188" s="688">
        <f>SUM(K188:M188)*1.13+SUM(O188:R188)</f>
        <v>8.4487999999999985</v>
      </c>
      <c r="U188" s="1043"/>
      <c r="V188" s="14"/>
    </row>
    <row r="189" spans="1:22" ht="37.9" customHeight="1" thickBot="1" x14ac:dyDescent="0.25">
      <c r="A189" s="353">
        <v>31</v>
      </c>
      <c r="B189" s="352" t="s">
        <v>259</v>
      </c>
      <c r="C189" s="263" t="s">
        <v>1137</v>
      </c>
      <c r="D189" s="263" t="s">
        <v>1137</v>
      </c>
      <c r="E189" s="263" t="s">
        <v>1137</v>
      </c>
      <c r="F189" s="75" t="s">
        <v>1137</v>
      </c>
      <c r="G189" s="94">
        <v>15.4</v>
      </c>
      <c r="H189" s="94">
        <v>13.45</v>
      </c>
      <c r="I189" s="94">
        <v>2.84</v>
      </c>
      <c r="J189" s="99">
        <v>9.24</v>
      </c>
      <c r="K189" s="94">
        <v>3.98</v>
      </c>
      <c r="L189" s="94">
        <v>3.39</v>
      </c>
      <c r="M189" s="94">
        <v>2.86</v>
      </c>
      <c r="N189" s="100">
        <v>2.39</v>
      </c>
      <c r="O189" s="663">
        <v>1.97</v>
      </c>
      <c r="P189" s="94"/>
      <c r="Q189" s="57">
        <v>2.85</v>
      </c>
      <c r="R189" s="95">
        <v>0.27</v>
      </c>
      <c r="S189" s="34"/>
      <c r="T189" s="1013">
        <f t="shared" ref="T189:T200" si="29">SUM(K189:M189)*1.13+SUM(O189:R189)</f>
        <v>16.649899999999999</v>
      </c>
      <c r="U189" s="993"/>
      <c r="V189" s="14"/>
    </row>
    <row r="190" spans="1:22" ht="50.1" customHeight="1" x14ac:dyDescent="0.2">
      <c r="A190" s="1168">
        <v>32</v>
      </c>
      <c r="B190" s="1158" t="s">
        <v>262</v>
      </c>
      <c r="C190" s="261" t="s">
        <v>263</v>
      </c>
      <c r="D190" s="238" t="s">
        <v>263</v>
      </c>
      <c r="E190" s="238" t="s">
        <v>263</v>
      </c>
      <c r="F190" s="178" t="s">
        <v>263</v>
      </c>
      <c r="G190" s="45">
        <v>22.8</v>
      </c>
      <c r="H190" s="45">
        <v>10.199999999999999</v>
      </c>
      <c r="I190" s="45">
        <v>10.5</v>
      </c>
      <c r="J190" s="63" t="s">
        <v>366</v>
      </c>
      <c r="K190" s="45">
        <v>6.5</v>
      </c>
      <c r="L190" s="45">
        <v>2.35</v>
      </c>
      <c r="M190" s="45">
        <v>2.9</v>
      </c>
      <c r="N190" s="63" t="s">
        <v>367</v>
      </c>
      <c r="O190" s="45"/>
      <c r="P190" s="45"/>
      <c r="Q190" s="42">
        <v>2.85</v>
      </c>
      <c r="R190" s="67">
        <v>0.27</v>
      </c>
      <c r="S190" s="29"/>
      <c r="T190" s="690">
        <f t="shared" si="29"/>
        <v>16.397499999999997</v>
      </c>
      <c r="U190" s="1044"/>
      <c r="V190" s="14"/>
    </row>
    <row r="191" spans="1:22" ht="50.1" customHeight="1" x14ac:dyDescent="0.2">
      <c r="A191" s="1169"/>
      <c r="B191" s="1159"/>
      <c r="C191" s="239" t="s">
        <v>264</v>
      </c>
      <c r="D191" s="216"/>
      <c r="E191" s="216"/>
      <c r="F191" s="179" t="s">
        <v>264</v>
      </c>
      <c r="G191" s="89">
        <v>22.8</v>
      </c>
      <c r="H191" s="89"/>
      <c r="I191" s="89"/>
      <c r="J191" s="90">
        <v>13.68</v>
      </c>
      <c r="K191" s="89">
        <v>6.5</v>
      </c>
      <c r="L191" s="89"/>
      <c r="M191" s="89"/>
      <c r="N191" s="91">
        <v>3.9</v>
      </c>
      <c r="O191" s="89"/>
      <c r="P191" s="89"/>
      <c r="Q191" s="16">
        <v>2.85</v>
      </c>
      <c r="R191" s="89">
        <v>1.35</v>
      </c>
      <c r="S191" s="27"/>
      <c r="T191" s="692">
        <f t="shared" si="29"/>
        <v>11.544999999999998</v>
      </c>
      <c r="U191" s="1038"/>
      <c r="V191" s="14"/>
    </row>
    <row r="192" spans="1:22" ht="50.1" customHeight="1" thickBot="1" x14ac:dyDescent="0.25">
      <c r="A192" s="1170"/>
      <c r="B192" s="1160"/>
      <c r="C192" s="262" t="s">
        <v>1047</v>
      </c>
      <c r="D192" s="217"/>
      <c r="E192" s="217"/>
      <c r="F192" s="180" t="s">
        <v>1047</v>
      </c>
      <c r="G192" s="47">
        <v>22.8</v>
      </c>
      <c r="H192" s="47"/>
      <c r="I192" s="47"/>
      <c r="J192" s="92">
        <v>13.68</v>
      </c>
      <c r="K192" s="47">
        <v>7.5</v>
      </c>
      <c r="L192" s="47"/>
      <c r="M192" s="47"/>
      <c r="N192" s="93">
        <v>4.5</v>
      </c>
      <c r="O192" s="47"/>
      <c r="P192" s="47"/>
      <c r="Q192" s="46">
        <v>2.85</v>
      </c>
      <c r="R192" s="47">
        <v>1.35</v>
      </c>
      <c r="S192" s="30"/>
      <c r="T192" s="688">
        <f>SUM(K192:M192)*1.13+SUM(O192:R192)</f>
        <v>12.675000000000001</v>
      </c>
      <c r="U192" s="1043"/>
      <c r="V192" s="14"/>
    </row>
    <row r="193" spans="1:22" ht="50.1" customHeight="1" x14ac:dyDescent="0.2">
      <c r="A193" s="1168">
        <v>33</v>
      </c>
      <c r="B193" s="1158" t="s">
        <v>265</v>
      </c>
      <c r="C193" s="464" t="s">
        <v>791</v>
      </c>
      <c r="D193" s="464" t="s">
        <v>791</v>
      </c>
      <c r="E193" s="464" t="s">
        <v>791</v>
      </c>
      <c r="F193" s="178" t="s">
        <v>791</v>
      </c>
      <c r="G193" s="45">
        <v>10.65</v>
      </c>
      <c r="H193" s="45">
        <v>4.76</v>
      </c>
      <c r="I193" s="45">
        <v>1.58</v>
      </c>
      <c r="J193" s="68" t="s">
        <v>442</v>
      </c>
      <c r="K193" s="45">
        <v>3.81</v>
      </c>
      <c r="L193" s="45">
        <v>1.54</v>
      </c>
      <c r="M193" s="45">
        <v>0.54</v>
      </c>
      <c r="N193" s="69" t="s">
        <v>443</v>
      </c>
      <c r="O193" s="659" t="s">
        <v>368</v>
      </c>
      <c r="P193" s="659" t="s">
        <v>369</v>
      </c>
      <c r="Q193" s="42">
        <v>2.85</v>
      </c>
      <c r="R193" s="67">
        <v>1.35</v>
      </c>
      <c r="S193" s="29"/>
      <c r="T193" s="690">
        <f>SUM(K193:M193)*1.13+SUM(O193:R193)</f>
        <v>10.855699999999999</v>
      </c>
      <c r="U193" s="1044"/>
      <c r="V193" s="14"/>
    </row>
    <row r="194" spans="1:22" ht="50.1" customHeight="1" x14ac:dyDescent="0.2">
      <c r="A194" s="1169"/>
      <c r="B194" s="1159"/>
      <c r="C194" s="465" t="s">
        <v>792</v>
      </c>
      <c r="D194" s="465" t="s">
        <v>792</v>
      </c>
      <c r="E194" s="465" t="s">
        <v>792</v>
      </c>
      <c r="F194" s="179" t="s">
        <v>792</v>
      </c>
      <c r="G194" s="89">
        <v>10.65</v>
      </c>
      <c r="H194" s="89">
        <v>4.76</v>
      </c>
      <c r="I194" s="89">
        <v>1.58</v>
      </c>
      <c r="J194" s="21" t="s">
        <v>442</v>
      </c>
      <c r="K194" s="89">
        <v>3.81</v>
      </c>
      <c r="L194" s="89">
        <v>1.54</v>
      </c>
      <c r="M194" s="89">
        <v>0.54</v>
      </c>
      <c r="N194" s="51" t="s">
        <v>443</v>
      </c>
      <c r="O194" s="656" t="s">
        <v>368</v>
      </c>
      <c r="P194" s="656" t="s">
        <v>369</v>
      </c>
      <c r="Q194" s="16">
        <v>2.85</v>
      </c>
      <c r="R194" s="50">
        <v>1.35</v>
      </c>
      <c r="S194" s="27"/>
      <c r="T194" s="692">
        <f t="shared" si="29"/>
        <v>10.855699999999999</v>
      </c>
      <c r="U194" s="1038"/>
      <c r="V194" s="14"/>
    </row>
    <row r="195" spans="1:22" ht="50.1" customHeight="1" x14ac:dyDescent="0.2">
      <c r="A195" s="1169"/>
      <c r="B195" s="1159"/>
      <c r="C195" s="465" t="s">
        <v>793</v>
      </c>
      <c r="D195" s="465" t="s">
        <v>793</v>
      </c>
      <c r="E195" s="465" t="s">
        <v>793</v>
      </c>
      <c r="F195" s="179" t="s">
        <v>793</v>
      </c>
      <c r="G195" s="89">
        <v>10.65</v>
      </c>
      <c r="H195" s="89">
        <v>4.76</v>
      </c>
      <c r="I195" s="89">
        <v>1.58</v>
      </c>
      <c r="J195" s="21" t="s">
        <v>442</v>
      </c>
      <c r="K195" s="89">
        <v>3.81</v>
      </c>
      <c r="L195" s="89">
        <v>1.54</v>
      </c>
      <c r="M195" s="89">
        <v>0.54</v>
      </c>
      <c r="N195" s="51" t="s">
        <v>443</v>
      </c>
      <c r="O195" s="656" t="s">
        <v>368</v>
      </c>
      <c r="P195" s="656" t="s">
        <v>369</v>
      </c>
      <c r="Q195" s="16">
        <v>2.85</v>
      </c>
      <c r="R195" s="50">
        <v>1.35</v>
      </c>
      <c r="S195" s="27"/>
      <c r="T195" s="692">
        <f t="shared" si="29"/>
        <v>10.855699999999999</v>
      </c>
      <c r="U195" s="1038"/>
      <c r="V195" s="14"/>
    </row>
    <row r="196" spans="1:22" ht="50.1" customHeight="1" x14ac:dyDescent="0.2">
      <c r="A196" s="1169"/>
      <c r="B196" s="1159"/>
      <c r="C196" s="465" t="s">
        <v>794</v>
      </c>
      <c r="D196" s="465" t="s">
        <v>794</v>
      </c>
      <c r="E196" s="465" t="s">
        <v>794</v>
      </c>
      <c r="F196" s="179" t="s">
        <v>794</v>
      </c>
      <c r="G196" s="89">
        <v>10.65</v>
      </c>
      <c r="H196" s="89">
        <v>4.76</v>
      </c>
      <c r="I196" s="89">
        <v>1.58</v>
      </c>
      <c r="J196" s="21" t="s">
        <v>442</v>
      </c>
      <c r="K196" s="89">
        <v>3.81</v>
      </c>
      <c r="L196" s="89">
        <v>1.54</v>
      </c>
      <c r="M196" s="89">
        <v>0.54</v>
      </c>
      <c r="N196" s="51" t="s">
        <v>443</v>
      </c>
      <c r="O196" s="656" t="s">
        <v>368</v>
      </c>
      <c r="P196" s="656" t="s">
        <v>369</v>
      </c>
      <c r="Q196" s="16">
        <v>2.85</v>
      </c>
      <c r="R196" s="50">
        <v>1.35</v>
      </c>
      <c r="S196" s="27"/>
      <c r="T196" s="692">
        <f t="shared" si="29"/>
        <v>10.855699999999999</v>
      </c>
      <c r="U196" s="1038"/>
      <c r="V196" s="14"/>
    </row>
    <row r="197" spans="1:22" ht="50.1" customHeight="1" x14ac:dyDescent="0.2">
      <c r="A197" s="1169"/>
      <c r="B197" s="1159"/>
      <c r="C197" s="465" t="s">
        <v>795</v>
      </c>
      <c r="D197" s="465" t="s">
        <v>795</v>
      </c>
      <c r="E197" s="465" t="s">
        <v>795</v>
      </c>
      <c r="F197" s="179" t="s">
        <v>795</v>
      </c>
      <c r="G197" s="89">
        <v>10.65</v>
      </c>
      <c r="H197" s="89">
        <v>4.76</v>
      </c>
      <c r="I197" s="89">
        <v>1.58</v>
      </c>
      <c r="J197" s="21" t="s">
        <v>442</v>
      </c>
      <c r="K197" s="89">
        <v>3.81</v>
      </c>
      <c r="L197" s="89">
        <v>1.54</v>
      </c>
      <c r="M197" s="89">
        <v>0.54</v>
      </c>
      <c r="N197" s="51" t="s">
        <v>443</v>
      </c>
      <c r="O197" s="656" t="s">
        <v>368</v>
      </c>
      <c r="P197" s="656" t="s">
        <v>369</v>
      </c>
      <c r="Q197" s="16">
        <v>2.85</v>
      </c>
      <c r="R197" s="50">
        <v>1.35</v>
      </c>
      <c r="S197" s="27"/>
      <c r="T197" s="692">
        <f t="shared" si="29"/>
        <v>10.855699999999999</v>
      </c>
      <c r="U197" s="1038"/>
      <c r="V197" s="14"/>
    </row>
    <row r="198" spans="1:22" ht="50.1" customHeight="1" x14ac:dyDescent="0.2">
      <c r="A198" s="1169"/>
      <c r="B198" s="1159"/>
      <c r="C198" s="465" t="s">
        <v>796</v>
      </c>
      <c r="D198" s="465" t="s">
        <v>796</v>
      </c>
      <c r="E198" s="465" t="s">
        <v>796</v>
      </c>
      <c r="F198" s="179" t="s">
        <v>796</v>
      </c>
      <c r="G198" s="89">
        <v>10.65</v>
      </c>
      <c r="H198" s="89">
        <v>4.76</v>
      </c>
      <c r="I198" s="89">
        <v>1.58</v>
      </c>
      <c r="J198" s="21" t="s">
        <v>442</v>
      </c>
      <c r="K198" s="89">
        <v>3.81</v>
      </c>
      <c r="L198" s="89">
        <v>1.54</v>
      </c>
      <c r="M198" s="89">
        <v>0.54</v>
      </c>
      <c r="N198" s="51" t="s">
        <v>443</v>
      </c>
      <c r="O198" s="656" t="s">
        <v>368</v>
      </c>
      <c r="P198" s="656" t="s">
        <v>369</v>
      </c>
      <c r="Q198" s="16">
        <v>2.85</v>
      </c>
      <c r="R198" s="50">
        <v>1.35</v>
      </c>
      <c r="S198" s="27"/>
      <c r="T198" s="692">
        <f t="shared" si="29"/>
        <v>10.855699999999999</v>
      </c>
      <c r="U198" s="1038"/>
      <c r="V198" s="14"/>
    </row>
    <row r="199" spans="1:22" ht="50.1" customHeight="1" x14ac:dyDescent="0.2">
      <c r="A199" s="1169"/>
      <c r="B199" s="1159"/>
      <c r="C199" s="465" t="s">
        <v>797</v>
      </c>
      <c r="D199" s="465" t="s">
        <v>797</v>
      </c>
      <c r="E199" s="465" t="s">
        <v>797</v>
      </c>
      <c r="F199" s="179" t="s">
        <v>797</v>
      </c>
      <c r="G199" s="89">
        <v>10.65</v>
      </c>
      <c r="H199" s="89">
        <v>4.76</v>
      </c>
      <c r="I199" s="89">
        <v>1.58</v>
      </c>
      <c r="J199" s="21" t="s">
        <v>442</v>
      </c>
      <c r="K199" s="89">
        <v>3.81</v>
      </c>
      <c r="L199" s="89">
        <v>1.54</v>
      </c>
      <c r="M199" s="89">
        <v>0.54</v>
      </c>
      <c r="N199" s="51" t="s">
        <v>443</v>
      </c>
      <c r="O199" s="656" t="s">
        <v>368</v>
      </c>
      <c r="P199" s="656" t="s">
        <v>369</v>
      </c>
      <c r="Q199" s="16">
        <v>2.85</v>
      </c>
      <c r="R199" s="50">
        <v>0.95</v>
      </c>
      <c r="S199" s="27"/>
      <c r="T199" s="692">
        <f t="shared" si="29"/>
        <v>10.455699999999998</v>
      </c>
      <c r="U199" s="1038"/>
      <c r="V199" s="14"/>
    </row>
    <row r="200" spans="1:22" ht="50.1" customHeight="1" x14ac:dyDescent="0.2">
      <c r="A200" s="1169"/>
      <c r="B200" s="1159"/>
      <c r="C200" s="465" t="s">
        <v>798</v>
      </c>
      <c r="D200" s="465" t="s">
        <v>798</v>
      </c>
      <c r="E200" s="465" t="s">
        <v>798</v>
      </c>
      <c r="F200" s="179" t="s">
        <v>798</v>
      </c>
      <c r="G200" s="89">
        <v>10.65</v>
      </c>
      <c r="H200" s="89">
        <v>4.76</v>
      </c>
      <c r="I200" s="89">
        <v>1.58</v>
      </c>
      <c r="J200" s="21" t="s">
        <v>442</v>
      </c>
      <c r="K200" s="89">
        <v>3.81</v>
      </c>
      <c r="L200" s="89">
        <v>1.54</v>
      </c>
      <c r="M200" s="89">
        <v>0.54</v>
      </c>
      <c r="N200" s="51" t="s">
        <v>443</v>
      </c>
      <c r="O200" s="656" t="s">
        <v>368</v>
      </c>
      <c r="P200" s="656" t="s">
        <v>369</v>
      </c>
      <c r="Q200" s="16">
        <v>2.85</v>
      </c>
      <c r="R200" s="50">
        <v>1.35</v>
      </c>
      <c r="S200" s="27"/>
      <c r="T200" s="692">
        <f t="shared" si="29"/>
        <v>10.855699999999999</v>
      </c>
      <c r="U200" s="1038"/>
      <c r="V200" s="14"/>
    </row>
    <row r="201" spans="1:22" ht="50.1" customHeight="1" thickBot="1" x14ac:dyDescent="0.25">
      <c r="A201" s="1170"/>
      <c r="B201" s="1160"/>
      <c r="C201" s="468" t="s">
        <v>799</v>
      </c>
      <c r="D201" s="468" t="s">
        <v>799</v>
      </c>
      <c r="E201" s="468" t="s">
        <v>799</v>
      </c>
      <c r="F201" s="183" t="s">
        <v>799</v>
      </c>
      <c r="G201" s="47">
        <v>10.65</v>
      </c>
      <c r="H201" s="47">
        <v>4.76</v>
      </c>
      <c r="I201" s="47">
        <v>1.58</v>
      </c>
      <c r="J201" s="79" t="s">
        <v>442</v>
      </c>
      <c r="K201" s="47">
        <v>3.81</v>
      </c>
      <c r="L201" s="47">
        <v>1.54</v>
      </c>
      <c r="M201" s="47">
        <v>0.54</v>
      </c>
      <c r="N201" s="83" t="s">
        <v>443</v>
      </c>
      <c r="O201" s="658" t="s">
        <v>368</v>
      </c>
      <c r="P201" s="658" t="s">
        <v>369</v>
      </c>
      <c r="Q201" s="46">
        <v>2.85</v>
      </c>
      <c r="R201" s="104">
        <v>1.35</v>
      </c>
      <c r="S201" s="30"/>
      <c r="T201" s="688">
        <f>SUM(K201:M201)*1.13+SUM(O201:R201)</f>
        <v>10.855699999999999</v>
      </c>
      <c r="U201" s="1052"/>
      <c r="V201" s="14"/>
    </row>
    <row r="202" spans="1:22" ht="150" customHeight="1" x14ac:dyDescent="0.2">
      <c r="A202" s="1168">
        <v>34</v>
      </c>
      <c r="B202" s="1158" t="s">
        <v>266</v>
      </c>
      <c r="C202" s="261" t="s">
        <v>267</v>
      </c>
      <c r="D202" s="238" t="s">
        <v>267</v>
      </c>
      <c r="E202" s="238" t="s">
        <v>267</v>
      </c>
      <c r="F202" s="178" t="s">
        <v>267</v>
      </c>
      <c r="G202" s="42" t="s">
        <v>268</v>
      </c>
      <c r="H202" s="45"/>
      <c r="I202" s="45"/>
      <c r="J202" s="63" t="s">
        <v>268</v>
      </c>
      <c r="K202" s="45">
        <v>2.8</v>
      </c>
      <c r="L202" s="45">
        <v>0.4</v>
      </c>
      <c r="M202" s="45">
        <v>0.14000000000000001</v>
      </c>
      <c r="N202" s="44" t="s">
        <v>370</v>
      </c>
      <c r="O202" s="659">
        <v>0.5</v>
      </c>
      <c r="P202" s="659">
        <v>2</v>
      </c>
      <c r="Q202" s="42">
        <v>2.85</v>
      </c>
      <c r="R202" s="841">
        <v>1.35</v>
      </c>
      <c r="S202" s="61"/>
      <c r="T202" s="689">
        <f>SUM(K202:M202)*1.13+SUM(O202:R202)</f>
        <v>10.4742</v>
      </c>
      <c r="U202" s="1073" t="s">
        <v>1091</v>
      </c>
      <c r="V202" s="14"/>
    </row>
    <row r="203" spans="1:22" ht="159" customHeight="1" x14ac:dyDescent="0.2">
      <c r="A203" s="1169"/>
      <c r="B203" s="1159"/>
      <c r="C203" s="239" t="s">
        <v>269</v>
      </c>
      <c r="D203" s="259" t="s">
        <v>270</v>
      </c>
      <c r="E203" s="259" t="s">
        <v>269</v>
      </c>
      <c r="F203" s="179" t="s">
        <v>269</v>
      </c>
      <c r="G203" s="16" t="s">
        <v>268</v>
      </c>
      <c r="H203" s="89"/>
      <c r="I203" s="89"/>
      <c r="J203" s="26" t="s">
        <v>268</v>
      </c>
      <c r="K203" s="89">
        <v>2.8</v>
      </c>
      <c r="L203" s="89">
        <v>0.4</v>
      </c>
      <c r="M203" s="89">
        <v>0.14000000000000001</v>
      </c>
      <c r="N203" s="17" t="s">
        <v>370</v>
      </c>
      <c r="O203" s="656">
        <v>0.5</v>
      </c>
      <c r="P203" s="656">
        <v>3.5</v>
      </c>
      <c r="Q203" s="16">
        <v>2.85</v>
      </c>
      <c r="R203" s="50">
        <v>1.35</v>
      </c>
      <c r="S203" s="27"/>
      <c r="T203" s="692">
        <f>SUM(K203:M203)*1.13+SUM(O203:R203)</f>
        <v>11.9742</v>
      </c>
      <c r="U203" s="974" t="s">
        <v>1091</v>
      </c>
      <c r="V203" s="14"/>
    </row>
    <row r="204" spans="1:22" ht="159" customHeight="1" x14ac:dyDescent="0.2">
      <c r="A204" s="1169"/>
      <c r="B204" s="1159"/>
      <c r="C204" s="239" t="s">
        <v>271</v>
      </c>
      <c r="D204" s="259" t="s">
        <v>271</v>
      </c>
      <c r="E204" s="259" t="s">
        <v>271</v>
      </c>
      <c r="F204" s="179" t="s">
        <v>271</v>
      </c>
      <c r="G204" s="16" t="s">
        <v>268</v>
      </c>
      <c r="H204" s="89"/>
      <c r="I204" s="89"/>
      <c r="J204" s="26" t="s">
        <v>268</v>
      </c>
      <c r="K204" s="89">
        <v>2.8</v>
      </c>
      <c r="L204" s="89">
        <v>0.4</v>
      </c>
      <c r="M204" s="89">
        <v>0.14000000000000001</v>
      </c>
      <c r="N204" s="17" t="s">
        <v>370</v>
      </c>
      <c r="O204" s="656">
        <v>1</v>
      </c>
      <c r="P204" s="656">
        <v>2.5</v>
      </c>
      <c r="Q204" s="16">
        <v>2.85</v>
      </c>
      <c r="R204" s="50">
        <v>1.35</v>
      </c>
      <c r="S204" s="27"/>
      <c r="T204" s="692">
        <f>SUM(K204:M204)*1.13+SUM(O204:R204)</f>
        <v>11.4742</v>
      </c>
      <c r="U204" s="974" t="s">
        <v>1091</v>
      </c>
      <c r="V204" s="14"/>
    </row>
    <row r="205" spans="1:22" ht="159" customHeight="1" x14ac:dyDescent="0.2">
      <c r="A205" s="1169"/>
      <c r="B205" s="1159"/>
      <c r="C205" s="465" t="s">
        <v>272</v>
      </c>
      <c r="D205" s="460" t="s">
        <v>272</v>
      </c>
      <c r="E205" s="460" t="s">
        <v>272</v>
      </c>
      <c r="F205" s="179" t="s">
        <v>272</v>
      </c>
      <c r="G205" s="16" t="s">
        <v>268</v>
      </c>
      <c r="H205" s="89"/>
      <c r="I205" s="89"/>
      <c r="J205" s="26" t="s">
        <v>268</v>
      </c>
      <c r="K205" s="89">
        <v>2.8</v>
      </c>
      <c r="L205" s="89">
        <v>0.4</v>
      </c>
      <c r="M205" s="89">
        <v>0.14000000000000001</v>
      </c>
      <c r="N205" s="17" t="s">
        <v>370</v>
      </c>
      <c r="O205" s="656">
        <v>0.5</v>
      </c>
      <c r="P205" s="656">
        <v>3.5</v>
      </c>
      <c r="Q205" s="16">
        <v>2.85</v>
      </c>
      <c r="R205" s="50">
        <v>1.35</v>
      </c>
      <c r="S205" s="27"/>
      <c r="T205" s="692">
        <f>SUM(K205:M205)*1.13+SUM(O205:R205)</f>
        <v>11.9742</v>
      </c>
      <c r="U205" s="974" t="s">
        <v>1091</v>
      </c>
      <c r="V205" s="14"/>
    </row>
    <row r="206" spans="1:22" ht="159" customHeight="1" x14ac:dyDescent="0.2">
      <c r="A206" s="1169"/>
      <c r="B206" s="1159"/>
      <c r="C206" s="460" t="s">
        <v>800</v>
      </c>
      <c r="D206" s="460" t="s">
        <v>800</v>
      </c>
      <c r="E206" s="460" t="s">
        <v>800</v>
      </c>
      <c r="F206" s="182" t="s">
        <v>800</v>
      </c>
      <c r="G206" s="16" t="s">
        <v>268</v>
      </c>
      <c r="H206" s="89"/>
      <c r="I206" s="89"/>
      <c r="J206" s="26" t="s">
        <v>268</v>
      </c>
      <c r="K206" s="89">
        <v>2.8</v>
      </c>
      <c r="L206" s="89">
        <v>0.4</v>
      </c>
      <c r="M206" s="89">
        <v>0.14000000000000001</v>
      </c>
      <c r="N206" s="17" t="s">
        <v>370</v>
      </c>
      <c r="O206" s="656">
        <v>0.5</v>
      </c>
      <c r="P206" s="656">
        <v>2.5</v>
      </c>
      <c r="Q206" s="16">
        <v>2.85</v>
      </c>
      <c r="R206" s="50">
        <v>1.35</v>
      </c>
      <c r="S206" s="27"/>
      <c r="T206" s="692">
        <f t="shared" ref="T206" si="30">SUM(K206:M206)*1.13+SUM(O206:R206)</f>
        <v>10.9742</v>
      </c>
      <c r="U206" s="974" t="s">
        <v>1091</v>
      </c>
      <c r="V206" s="14"/>
    </row>
    <row r="207" spans="1:22" ht="159" customHeight="1" x14ac:dyDescent="0.2">
      <c r="A207" s="1169"/>
      <c r="B207" s="1159"/>
      <c r="C207" s="460" t="s">
        <v>801</v>
      </c>
      <c r="D207" s="460" t="s">
        <v>801</v>
      </c>
      <c r="E207" s="460" t="s">
        <v>801</v>
      </c>
      <c r="F207" s="182" t="s">
        <v>801</v>
      </c>
      <c r="G207" s="16" t="s">
        <v>268</v>
      </c>
      <c r="H207" s="89"/>
      <c r="I207" s="89"/>
      <c r="J207" s="26" t="s">
        <v>268</v>
      </c>
      <c r="K207" s="89">
        <v>2.8</v>
      </c>
      <c r="L207" s="89">
        <v>0.4</v>
      </c>
      <c r="M207" s="89">
        <v>0.14000000000000001</v>
      </c>
      <c r="N207" s="17" t="s">
        <v>370</v>
      </c>
      <c r="O207" s="656">
        <v>0.5</v>
      </c>
      <c r="P207" s="656">
        <v>2.5</v>
      </c>
      <c r="Q207" s="16">
        <v>2.85</v>
      </c>
      <c r="R207" s="50">
        <v>1.35</v>
      </c>
      <c r="S207" s="27"/>
      <c r="T207" s="692">
        <f>SUM(K207:M207)*1.13+SUM(O207:R207)</f>
        <v>10.9742</v>
      </c>
      <c r="U207" s="974" t="s">
        <v>1091</v>
      </c>
      <c r="V207" s="14"/>
    </row>
    <row r="208" spans="1:22" ht="159" customHeight="1" x14ac:dyDescent="0.2">
      <c r="A208" s="1169"/>
      <c r="B208" s="1159"/>
      <c r="C208" s="460" t="s">
        <v>802</v>
      </c>
      <c r="D208" s="460" t="s">
        <v>802</v>
      </c>
      <c r="E208" s="460" t="s">
        <v>802</v>
      </c>
      <c r="F208" s="182" t="s">
        <v>802</v>
      </c>
      <c r="G208" s="16" t="s">
        <v>268</v>
      </c>
      <c r="H208" s="89"/>
      <c r="I208" s="89"/>
      <c r="J208" s="26" t="s">
        <v>268</v>
      </c>
      <c r="K208" s="89">
        <v>2.8</v>
      </c>
      <c r="L208" s="89">
        <v>0.4</v>
      </c>
      <c r="M208" s="89"/>
      <c r="N208" s="17" t="s">
        <v>370</v>
      </c>
      <c r="O208" s="656">
        <v>0.5</v>
      </c>
      <c r="P208" s="656">
        <v>2.5</v>
      </c>
      <c r="Q208" s="16">
        <v>2.85</v>
      </c>
      <c r="R208" s="50">
        <v>1.35</v>
      </c>
      <c r="S208" s="27"/>
      <c r="T208" s="692">
        <f t="shared" ref="T208" si="31">SUM(K208:M208)*1.13+SUM(O208:R208)</f>
        <v>10.815999999999999</v>
      </c>
      <c r="U208" s="974" t="s">
        <v>1091</v>
      </c>
      <c r="V208" s="14"/>
    </row>
    <row r="209" spans="1:22" ht="159" customHeight="1" x14ac:dyDescent="0.2">
      <c r="A209" s="1169"/>
      <c r="B209" s="1159"/>
      <c r="C209" s="460" t="s">
        <v>803</v>
      </c>
      <c r="D209" s="460" t="s">
        <v>803</v>
      </c>
      <c r="E209" s="460" t="s">
        <v>803</v>
      </c>
      <c r="F209" s="182" t="s">
        <v>803</v>
      </c>
      <c r="G209" s="16" t="s">
        <v>268</v>
      </c>
      <c r="H209" s="89"/>
      <c r="I209" s="89"/>
      <c r="J209" s="26" t="s">
        <v>268</v>
      </c>
      <c r="K209" s="89">
        <v>2.8</v>
      </c>
      <c r="L209" s="89">
        <v>0.4</v>
      </c>
      <c r="M209" s="89">
        <v>0.14000000000000001</v>
      </c>
      <c r="N209" s="17" t="s">
        <v>370</v>
      </c>
      <c r="O209" s="656">
        <v>0.5</v>
      </c>
      <c r="P209" s="656">
        <v>2.5</v>
      </c>
      <c r="Q209" s="16">
        <v>2.85</v>
      </c>
      <c r="R209" s="50">
        <v>1.35</v>
      </c>
      <c r="S209" s="27"/>
      <c r="T209" s="692">
        <f>SUM(K209:M209)*1.13+SUM(O209:R209)</f>
        <v>10.9742</v>
      </c>
      <c r="U209" s="974" t="s">
        <v>1091</v>
      </c>
      <c r="V209" s="14"/>
    </row>
    <row r="210" spans="1:22" ht="159" customHeight="1" x14ac:dyDescent="0.2">
      <c r="A210" s="1169"/>
      <c r="B210" s="1159"/>
      <c r="C210" s="239" t="s">
        <v>276</v>
      </c>
      <c r="D210" s="259" t="s">
        <v>276</v>
      </c>
      <c r="E210" s="259" t="s">
        <v>276</v>
      </c>
      <c r="F210" s="179" t="s">
        <v>276</v>
      </c>
      <c r="G210" s="16" t="s">
        <v>268</v>
      </c>
      <c r="H210" s="89"/>
      <c r="I210" s="89"/>
      <c r="J210" s="26" t="s">
        <v>268</v>
      </c>
      <c r="K210" s="89">
        <v>2.8</v>
      </c>
      <c r="L210" s="89">
        <v>0.4</v>
      </c>
      <c r="M210" s="89">
        <v>0.14000000000000001</v>
      </c>
      <c r="N210" s="17" t="s">
        <v>370</v>
      </c>
      <c r="O210" s="656">
        <v>2</v>
      </c>
      <c r="P210" s="89"/>
      <c r="Q210" s="16">
        <v>2.85</v>
      </c>
      <c r="R210" s="50">
        <v>1.35</v>
      </c>
      <c r="S210" s="27"/>
      <c r="T210" s="692">
        <f>SUM(K210:M210)*1.13+SUM(O210:R210)</f>
        <v>9.9741999999999997</v>
      </c>
      <c r="U210" s="974" t="s">
        <v>1091</v>
      </c>
      <c r="V210" s="14"/>
    </row>
    <row r="211" spans="1:22" ht="159" customHeight="1" x14ac:dyDescent="0.2">
      <c r="A211" s="1169"/>
      <c r="B211" s="1159"/>
      <c r="C211" s="239" t="s">
        <v>277</v>
      </c>
      <c r="D211" s="259" t="s">
        <v>277</v>
      </c>
      <c r="E211" s="259" t="s">
        <v>277</v>
      </c>
      <c r="F211" s="179" t="s">
        <v>277</v>
      </c>
      <c r="G211" s="16" t="s">
        <v>268</v>
      </c>
      <c r="H211" s="89"/>
      <c r="I211" s="89"/>
      <c r="J211" s="26" t="s">
        <v>268</v>
      </c>
      <c r="K211" s="89">
        <v>2.8</v>
      </c>
      <c r="L211" s="89">
        <v>0.4</v>
      </c>
      <c r="M211" s="89">
        <v>0.14000000000000001</v>
      </c>
      <c r="N211" s="17" t="s">
        <v>370</v>
      </c>
      <c r="O211" s="656">
        <v>2.36</v>
      </c>
      <c r="P211" s="89"/>
      <c r="Q211" s="16">
        <v>2.85</v>
      </c>
      <c r="R211" s="50">
        <v>1.35</v>
      </c>
      <c r="S211" s="27"/>
      <c r="T211" s="692">
        <f>SUM(K211:M211)*1.13+SUM(O211:R211)</f>
        <v>10.334199999999999</v>
      </c>
      <c r="U211" s="974" t="s">
        <v>1091</v>
      </c>
      <c r="V211" s="284">
        <v>9.68</v>
      </c>
    </row>
    <row r="212" spans="1:22" ht="159" customHeight="1" x14ac:dyDescent="0.2">
      <c r="A212" s="1169"/>
      <c r="B212" s="1159"/>
      <c r="C212" s="460" t="s">
        <v>804</v>
      </c>
      <c r="D212" s="182"/>
      <c r="E212" s="182"/>
      <c r="F212" s="182" t="s">
        <v>804</v>
      </c>
      <c r="G212" s="16" t="s">
        <v>268</v>
      </c>
      <c r="H212" s="89"/>
      <c r="I212" s="89"/>
      <c r="J212" s="26" t="s">
        <v>268</v>
      </c>
      <c r="K212" s="89">
        <v>2.8</v>
      </c>
      <c r="L212" s="89"/>
      <c r="M212" s="89"/>
      <c r="N212" s="91">
        <v>1.68</v>
      </c>
      <c r="O212" s="656">
        <v>2</v>
      </c>
      <c r="P212" s="89"/>
      <c r="Q212" s="16">
        <v>2.85</v>
      </c>
      <c r="R212" s="89">
        <v>1.35</v>
      </c>
      <c r="S212" s="27"/>
      <c r="T212" s="692">
        <f t="shared" ref="T212" si="32">SUM(K212:M212)*1.13+SUM(O212:R212)</f>
        <v>9.363999999999999</v>
      </c>
      <c r="U212" s="974" t="s">
        <v>1091</v>
      </c>
      <c r="V212" s="14"/>
    </row>
    <row r="213" spans="1:22" ht="159" customHeight="1" x14ac:dyDescent="0.2">
      <c r="A213" s="1169"/>
      <c r="B213" s="1159"/>
      <c r="C213" s="460" t="s">
        <v>805</v>
      </c>
      <c r="D213" s="182"/>
      <c r="E213" s="182"/>
      <c r="F213" s="182" t="s">
        <v>805</v>
      </c>
      <c r="G213" s="16" t="s">
        <v>268</v>
      </c>
      <c r="H213" s="89"/>
      <c r="I213" s="89"/>
      <c r="J213" s="26" t="s">
        <v>268</v>
      </c>
      <c r="K213" s="89">
        <v>2.8</v>
      </c>
      <c r="L213" s="89"/>
      <c r="M213" s="89"/>
      <c r="N213" s="91">
        <v>1.68</v>
      </c>
      <c r="O213" s="656">
        <v>2</v>
      </c>
      <c r="P213" s="89"/>
      <c r="Q213" s="16">
        <v>2.85</v>
      </c>
      <c r="R213" s="89">
        <v>1.35</v>
      </c>
      <c r="S213" s="27"/>
      <c r="T213" s="692">
        <f>SUM(K213:M213)*1.13+SUM(O213:R213)</f>
        <v>9.363999999999999</v>
      </c>
      <c r="U213" s="974" t="s">
        <v>1091</v>
      </c>
      <c r="V213" s="14"/>
    </row>
    <row r="214" spans="1:22" ht="159" customHeight="1" thickBot="1" x14ac:dyDescent="0.25">
      <c r="A214" s="1170"/>
      <c r="B214" s="1160"/>
      <c r="C214" s="262" t="s">
        <v>278</v>
      </c>
      <c r="D214" s="217"/>
      <c r="E214" s="217"/>
      <c r="F214" s="180" t="s">
        <v>278</v>
      </c>
      <c r="G214" s="46" t="s">
        <v>268</v>
      </c>
      <c r="H214" s="47"/>
      <c r="I214" s="47"/>
      <c r="J214" s="64" t="s">
        <v>268</v>
      </c>
      <c r="K214" s="47">
        <v>2.8</v>
      </c>
      <c r="L214" s="47"/>
      <c r="M214" s="47"/>
      <c r="N214" s="93">
        <v>1.68</v>
      </c>
      <c r="O214" s="658">
        <v>2.13</v>
      </c>
      <c r="P214" s="47"/>
      <c r="Q214" s="46">
        <v>2.85</v>
      </c>
      <c r="R214" s="47">
        <v>1.35</v>
      </c>
      <c r="S214" s="30"/>
      <c r="T214" s="689">
        <f>SUM(K214:M214)*1.13+SUM(O214:R214)</f>
        <v>9.4939999999999998</v>
      </c>
      <c r="U214" s="1082" t="s">
        <v>1091</v>
      </c>
      <c r="V214" s="14"/>
    </row>
    <row r="215" spans="1:22" ht="34.9" customHeight="1" x14ac:dyDescent="0.2">
      <c r="A215" s="1168">
        <v>35</v>
      </c>
      <c r="B215" s="1165" t="s">
        <v>480</v>
      </c>
      <c r="C215" s="1290" t="s">
        <v>604</v>
      </c>
      <c r="D215" s="1291"/>
      <c r="E215" s="1292"/>
      <c r="F215" s="529" t="s">
        <v>604</v>
      </c>
      <c r="G215" s="45">
        <v>20</v>
      </c>
      <c r="H215" s="45">
        <v>2.68</v>
      </c>
      <c r="I215" s="45">
        <v>2.37</v>
      </c>
      <c r="J215" s="87">
        <f t="shared" ref="J215:J220" si="33">+G215*0.6</f>
        <v>12</v>
      </c>
      <c r="K215" s="45">
        <v>7.2</v>
      </c>
      <c r="L215" s="45">
        <v>2.2999999999999998</v>
      </c>
      <c r="M215" s="45">
        <v>2.2999999999999998</v>
      </c>
      <c r="N215" s="88">
        <v>4.32</v>
      </c>
      <c r="O215" s="45"/>
      <c r="P215" s="45"/>
      <c r="Q215" s="42">
        <v>2.85</v>
      </c>
      <c r="R215" s="45">
        <v>0.40500000000000003</v>
      </c>
      <c r="S215" s="29"/>
      <c r="T215" s="691">
        <f t="shared" ref="T215" si="34">SUM(K215:M215)*1.13+SUM(O215:R215)</f>
        <v>16.588999999999999</v>
      </c>
      <c r="U215" s="1056"/>
      <c r="V215" s="14"/>
    </row>
    <row r="216" spans="1:22" ht="50.1" customHeight="1" x14ac:dyDescent="0.2">
      <c r="A216" s="1169"/>
      <c r="B216" s="1166"/>
      <c r="C216" s="525" t="s">
        <v>599</v>
      </c>
      <c r="D216" s="460" t="s">
        <v>599</v>
      </c>
      <c r="E216" s="526" t="s">
        <v>599</v>
      </c>
      <c r="F216" s="523" t="s">
        <v>599</v>
      </c>
      <c r="G216" s="89">
        <v>20</v>
      </c>
      <c r="H216" s="89">
        <v>2.68</v>
      </c>
      <c r="I216" s="89">
        <v>2.37</v>
      </c>
      <c r="J216" s="90">
        <f t="shared" si="33"/>
        <v>12</v>
      </c>
      <c r="K216" s="89">
        <v>7.2</v>
      </c>
      <c r="L216" s="89">
        <v>2.2999999999999998</v>
      </c>
      <c r="M216" s="89">
        <v>2.2999999999999998</v>
      </c>
      <c r="N216" s="91">
        <v>4.32</v>
      </c>
      <c r="O216" s="89"/>
      <c r="P216" s="89"/>
      <c r="Q216" s="16">
        <v>2.85</v>
      </c>
      <c r="R216" s="89">
        <v>0.40500000000000003</v>
      </c>
      <c r="S216" s="27"/>
      <c r="T216" s="913">
        <f t="shared" ref="T216:T220" si="35">SUM(K216:M216)*1.13+SUM(O216:R216)</f>
        <v>16.588999999999999</v>
      </c>
      <c r="U216" s="1054"/>
      <c r="V216" s="14"/>
    </row>
    <row r="217" spans="1:22" ht="50.1" customHeight="1" x14ac:dyDescent="0.2">
      <c r="A217" s="1169"/>
      <c r="B217" s="1166"/>
      <c r="C217" s="525" t="s">
        <v>600</v>
      </c>
      <c r="D217" s="460" t="s">
        <v>600</v>
      </c>
      <c r="E217" s="526" t="s">
        <v>600</v>
      </c>
      <c r="F217" s="523" t="s">
        <v>600</v>
      </c>
      <c r="G217" s="89">
        <v>20</v>
      </c>
      <c r="H217" s="89">
        <v>2.68</v>
      </c>
      <c r="I217" s="89">
        <v>2.37</v>
      </c>
      <c r="J217" s="90">
        <f t="shared" si="33"/>
        <v>12</v>
      </c>
      <c r="K217" s="89">
        <v>7.2</v>
      </c>
      <c r="L217" s="89">
        <v>2.2999999999999998</v>
      </c>
      <c r="M217" s="89">
        <v>2.2999999999999998</v>
      </c>
      <c r="N217" s="91">
        <v>4.32</v>
      </c>
      <c r="O217" s="89"/>
      <c r="P217" s="89"/>
      <c r="Q217" s="16">
        <v>2.85</v>
      </c>
      <c r="R217" s="89">
        <v>0.40500000000000003</v>
      </c>
      <c r="S217" s="27"/>
      <c r="T217" s="913">
        <f t="shared" si="35"/>
        <v>16.588999999999999</v>
      </c>
      <c r="U217" s="1054"/>
      <c r="V217" s="14"/>
    </row>
    <row r="218" spans="1:22" ht="50.1" customHeight="1" x14ac:dyDescent="0.2">
      <c r="A218" s="1169"/>
      <c r="B218" s="1166"/>
      <c r="C218" s="525" t="s">
        <v>601</v>
      </c>
      <c r="D218" s="460" t="s">
        <v>601</v>
      </c>
      <c r="E218" s="526" t="s">
        <v>601</v>
      </c>
      <c r="F218" s="523" t="s">
        <v>601</v>
      </c>
      <c r="G218" s="89">
        <v>20</v>
      </c>
      <c r="H218" s="89">
        <v>2.68</v>
      </c>
      <c r="I218" s="89">
        <v>2.37</v>
      </c>
      <c r="J218" s="90">
        <f t="shared" si="33"/>
        <v>12</v>
      </c>
      <c r="K218" s="89">
        <v>7.2</v>
      </c>
      <c r="L218" s="89">
        <v>2.2999999999999998</v>
      </c>
      <c r="M218" s="89">
        <v>2.2999999999999998</v>
      </c>
      <c r="N218" s="91">
        <v>4.32</v>
      </c>
      <c r="O218" s="89"/>
      <c r="P218" s="89"/>
      <c r="Q218" s="16">
        <v>2.85</v>
      </c>
      <c r="R218" s="89">
        <v>0.40500000000000003</v>
      </c>
      <c r="S218" s="27"/>
      <c r="T218" s="913">
        <f t="shared" si="35"/>
        <v>16.588999999999999</v>
      </c>
      <c r="U218" s="1054"/>
      <c r="V218" s="14"/>
    </row>
    <row r="219" spans="1:22" ht="50.1" customHeight="1" x14ac:dyDescent="0.2">
      <c r="A219" s="1169"/>
      <c r="B219" s="1166"/>
      <c r="C219" s="525" t="s">
        <v>602</v>
      </c>
      <c r="D219" s="460" t="s">
        <v>602</v>
      </c>
      <c r="E219" s="526" t="s">
        <v>602</v>
      </c>
      <c r="F219" s="523" t="s">
        <v>602</v>
      </c>
      <c r="G219" s="89">
        <v>20</v>
      </c>
      <c r="H219" s="89">
        <v>2.68</v>
      </c>
      <c r="I219" s="89">
        <v>2.37</v>
      </c>
      <c r="J219" s="90">
        <f t="shared" si="33"/>
        <v>12</v>
      </c>
      <c r="K219" s="89">
        <v>7.2</v>
      </c>
      <c r="L219" s="89">
        <v>2.2999999999999998</v>
      </c>
      <c r="M219" s="89">
        <v>2.2999999999999998</v>
      </c>
      <c r="N219" s="91">
        <v>4.32</v>
      </c>
      <c r="O219" s="89"/>
      <c r="P219" s="89"/>
      <c r="Q219" s="16">
        <v>2.85</v>
      </c>
      <c r="R219" s="89">
        <v>0.40500000000000003</v>
      </c>
      <c r="S219" s="27"/>
      <c r="T219" s="913">
        <f t="shared" si="35"/>
        <v>16.588999999999999</v>
      </c>
      <c r="U219" s="1054"/>
      <c r="V219" s="14"/>
    </row>
    <row r="220" spans="1:22" ht="50.1" customHeight="1" x14ac:dyDescent="0.2">
      <c r="A220" s="1169"/>
      <c r="B220" s="1166"/>
      <c r="C220" s="929" t="s">
        <v>603</v>
      </c>
      <c r="D220" s="453" t="s">
        <v>603</v>
      </c>
      <c r="E220" s="930" t="s">
        <v>603</v>
      </c>
      <c r="F220" s="523" t="s">
        <v>603</v>
      </c>
      <c r="G220" s="89">
        <v>20</v>
      </c>
      <c r="H220" s="89">
        <v>2.68</v>
      </c>
      <c r="I220" s="89">
        <v>2.37</v>
      </c>
      <c r="J220" s="90">
        <f t="shared" si="33"/>
        <v>12</v>
      </c>
      <c r="K220" s="89">
        <v>7.2</v>
      </c>
      <c r="L220" s="89">
        <v>2.2999999999999998</v>
      </c>
      <c r="M220" s="89">
        <v>2.2999999999999998</v>
      </c>
      <c r="N220" s="91">
        <v>4.32</v>
      </c>
      <c r="O220" s="89"/>
      <c r="P220" s="89"/>
      <c r="Q220" s="16">
        <v>2.85</v>
      </c>
      <c r="R220" s="89">
        <v>0.40500000000000003</v>
      </c>
      <c r="S220" s="27"/>
      <c r="T220" s="913">
        <f t="shared" si="35"/>
        <v>16.588999999999999</v>
      </c>
      <c r="U220" s="1054"/>
      <c r="V220" s="14"/>
    </row>
    <row r="221" spans="1:22" ht="50.1" customHeight="1" x14ac:dyDescent="0.2">
      <c r="A221" s="1169"/>
      <c r="B221" s="1166"/>
      <c r="C221" s="1287" t="s">
        <v>605</v>
      </c>
      <c r="D221" s="1288"/>
      <c r="E221" s="1289"/>
      <c r="F221" s="523" t="s">
        <v>605</v>
      </c>
      <c r="G221" s="89">
        <v>20</v>
      </c>
      <c r="H221" s="89">
        <v>2.68</v>
      </c>
      <c r="I221" s="89">
        <v>2.37</v>
      </c>
      <c r="J221" s="90">
        <v>12</v>
      </c>
      <c r="K221" s="89">
        <v>9.5</v>
      </c>
      <c r="L221" s="89">
        <v>2.9</v>
      </c>
      <c r="M221" s="89">
        <v>2.9</v>
      </c>
      <c r="N221" s="91">
        <v>5.7</v>
      </c>
      <c r="O221" s="89"/>
      <c r="P221" s="89"/>
      <c r="Q221" s="16">
        <v>2.85</v>
      </c>
      <c r="R221" s="50">
        <v>1.35</v>
      </c>
      <c r="S221" s="27"/>
      <c r="T221" s="913">
        <f>SUM(K221:M221)*1.13+SUM(O221:R221)</f>
        <v>21.488999999999997</v>
      </c>
      <c r="U221" s="1054"/>
      <c r="V221" s="14"/>
    </row>
    <row r="222" spans="1:22" ht="50.1" customHeight="1" x14ac:dyDescent="0.2">
      <c r="A222" s="1169"/>
      <c r="B222" s="1166"/>
      <c r="C222" s="525" t="s">
        <v>606</v>
      </c>
      <c r="D222" s="460" t="s">
        <v>606</v>
      </c>
      <c r="E222" s="526" t="s">
        <v>606</v>
      </c>
      <c r="F222" s="523" t="s">
        <v>606</v>
      </c>
      <c r="G222" s="89">
        <v>20</v>
      </c>
      <c r="H222" s="89">
        <v>2.68</v>
      </c>
      <c r="I222" s="89">
        <v>2.37</v>
      </c>
      <c r="J222" s="90">
        <v>12</v>
      </c>
      <c r="K222" s="89">
        <v>9.5</v>
      </c>
      <c r="L222" s="89">
        <v>2.9</v>
      </c>
      <c r="M222" s="89">
        <v>2.9</v>
      </c>
      <c r="N222" s="91">
        <v>5.7</v>
      </c>
      <c r="O222" s="89"/>
      <c r="P222" s="89"/>
      <c r="Q222" s="16">
        <v>2.85</v>
      </c>
      <c r="R222" s="50">
        <v>1.35</v>
      </c>
      <c r="S222" s="27"/>
      <c r="T222" s="913">
        <f t="shared" ref="T222:T241" si="36">SUM(K222:M222)*1.13+SUM(O222:R222)</f>
        <v>21.488999999999997</v>
      </c>
      <c r="U222" s="1054"/>
      <c r="V222" s="14"/>
    </row>
    <row r="223" spans="1:22" ht="50.1" customHeight="1" x14ac:dyDescent="0.2">
      <c r="A223" s="1169"/>
      <c r="B223" s="1166"/>
      <c r="C223" s="525" t="s">
        <v>607</v>
      </c>
      <c r="D223" s="460" t="s">
        <v>607</v>
      </c>
      <c r="E223" s="526" t="s">
        <v>607</v>
      </c>
      <c r="F223" s="523" t="s">
        <v>607</v>
      </c>
      <c r="G223" s="89">
        <v>20</v>
      </c>
      <c r="H223" s="89">
        <v>2.68</v>
      </c>
      <c r="I223" s="89">
        <v>2.37</v>
      </c>
      <c r="J223" s="90">
        <v>12</v>
      </c>
      <c r="K223" s="89">
        <v>9.5</v>
      </c>
      <c r="L223" s="89">
        <v>2.9</v>
      </c>
      <c r="M223" s="89">
        <v>2.9</v>
      </c>
      <c r="N223" s="91">
        <v>5.7</v>
      </c>
      <c r="O223" s="89"/>
      <c r="P223" s="89"/>
      <c r="Q223" s="16">
        <v>2.85</v>
      </c>
      <c r="R223" s="50">
        <v>1.35</v>
      </c>
      <c r="S223" s="27"/>
      <c r="T223" s="913">
        <f t="shared" si="36"/>
        <v>21.488999999999997</v>
      </c>
      <c r="U223" s="1054"/>
      <c r="V223" s="14"/>
    </row>
    <row r="224" spans="1:22" ht="50.1" customHeight="1" x14ac:dyDescent="0.2">
      <c r="A224" s="1169"/>
      <c r="B224" s="1166"/>
      <c r="C224" s="525" t="s">
        <v>608</v>
      </c>
      <c r="D224" s="460" t="s">
        <v>608</v>
      </c>
      <c r="E224" s="526" t="s">
        <v>608</v>
      </c>
      <c r="F224" s="523" t="s">
        <v>608</v>
      </c>
      <c r="G224" s="89">
        <v>20</v>
      </c>
      <c r="H224" s="89">
        <v>2.68</v>
      </c>
      <c r="I224" s="89">
        <v>2.37</v>
      </c>
      <c r="J224" s="90">
        <v>12</v>
      </c>
      <c r="K224" s="89">
        <v>9.5</v>
      </c>
      <c r="L224" s="89">
        <v>2.9</v>
      </c>
      <c r="M224" s="89">
        <v>2.9</v>
      </c>
      <c r="N224" s="91">
        <v>5.7</v>
      </c>
      <c r="O224" s="89"/>
      <c r="P224" s="89"/>
      <c r="Q224" s="16">
        <v>2.85</v>
      </c>
      <c r="R224" s="50">
        <v>1.35</v>
      </c>
      <c r="S224" s="27"/>
      <c r="T224" s="913">
        <f t="shared" si="36"/>
        <v>21.488999999999997</v>
      </c>
      <c r="U224" s="1054"/>
      <c r="V224" s="14"/>
    </row>
    <row r="225" spans="1:22" ht="50.1" customHeight="1" x14ac:dyDescent="0.2">
      <c r="A225" s="1169"/>
      <c r="B225" s="1166"/>
      <c r="C225" s="525" t="s">
        <v>609</v>
      </c>
      <c r="D225" s="460" t="s">
        <v>609</v>
      </c>
      <c r="E225" s="526" t="s">
        <v>609</v>
      </c>
      <c r="F225" s="523" t="s">
        <v>609</v>
      </c>
      <c r="G225" s="89">
        <v>20</v>
      </c>
      <c r="H225" s="89">
        <v>2.68</v>
      </c>
      <c r="I225" s="89">
        <v>2.37</v>
      </c>
      <c r="J225" s="90">
        <v>12</v>
      </c>
      <c r="K225" s="89">
        <v>9.5</v>
      </c>
      <c r="L225" s="89">
        <v>2.9</v>
      </c>
      <c r="M225" s="89">
        <v>2.9</v>
      </c>
      <c r="N225" s="91">
        <v>5.7</v>
      </c>
      <c r="O225" s="89"/>
      <c r="P225" s="89"/>
      <c r="Q225" s="16">
        <v>2.85</v>
      </c>
      <c r="R225" s="50">
        <v>1.35</v>
      </c>
      <c r="S225" s="27"/>
      <c r="T225" s="913">
        <f t="shared" si="36"/>
        <v>21.488999999999997</v>
      </c>
      <c r="U225" s="1054"/>
      <c r="V225" s="14"/>
    </row>
    <row r="226" spans="1:22" ht="50.1" customHeight="1" x14ac:dyDescent="0.2">
      <c r="A226" s="1169"/>
      <c r="B226" s="1166"/>
      <c r="C226" s="525" t="s">
        <v>610</v>
      </c>
      <c r="D226" s="460" t="s">
        <v>610</v>
      </c>
      <c r="E226" s="526" t="s">
        <v>610</v>
      </c>
      <c r="F226" s="523" t="s">
        <v>610</v>
      </c>
      <c r="G226" s="89">
        <v>20</v>
      </c>
      <c r="H226" s="89">
        <v>2.68</v>
      </c>
      <c r="I226" s="89">
        <v>2.37</v>
      </c>
      <c r="J226" s="90">
        <v>12</v>
      </c>
      <c r="K226" s="89">
        <v>9.5</v>
      </c>
      <c r="L226" s="89">
        <v>2.9</v>
      </c>
      <c r="M226" s="89">
        <v>2.9</v>
      </c>
      <c r="N226" s="91">
        <v>5.7</v>
      </c>
      <c r="O226" s="89"/>
      <c r="P226" s="89"/>
      <c r="Q226" s="16">
        <v>2.85</v>
      </c>
      <c r="R226" s="50">
        <v>1.35</v>
      </c>
      <c r="S226" s="27"/>
      <c r="T226" s="913">
        <f t="shared" si="36"/>
        <v>21.488999999999997</v>
      </c>
      <c r="U226" s="1054"/>
      <c r="V226" s="14"/>
    </row>
    <row r="227" spans="1:22" ht="50.1" customHeight="1" x14ac:dyDescent="0.2">
      <c r="A227" s="1169"/>
      <c r="B227" s="1166"/>
      <c r="C227" s="525" t="s">
        <v>611</v>
      </c>
      <c r="D227" s="460" t="s">
        <v>611</v>
      </c>
      <c r="E227" s="526" t="s">
        <v>611</v>
      </c>
      <c r="F227" s="523" t="s">
        <v>611</v>
      </c>
      <c r="G227" s="89">
        <v>20</v>
      </c>
      <c r="H227" s="89">
        <v>2.68</v>
      </c>
      <c r="I227" s="89">
        <v>2.37</v>
      </c>
      <c r="J227" s="90">
        <v>12</v>
      </c>
      <c r="K227" s="89">
        <v>9.5</v>
      </c>
      <c r="L227" s="89">
        <v>2.9</v>
      </c>
      <c r="M227" s="89">
        <v>2.9</v>
      </c>
      <c r="N227" s="91">
        <v>5.7</v>
      </c>
      <c r="O227" s="89"/>
      <c r="P227" s="89"/>
      <c r="Q227" s="16">
        <v>2.85</v>
      </c>
      <c r="R227" s="50">
        <v>1.35</v>
      </c>
      <c r="S227" s="27"/>
      <c r="T227" s="913">
        <f t="shared" si="36"/>
        <v>21.488999999999997</v>
      </c>
      <c r="U227" s="1054"/>
      <c r="V227" s="14"/>
    </row>
    <row r="228" spans="1:22" ht="50.1" customHeight="1" x14ac:dyDescent="0.2">
      <c r="A228" s="1169"/>
      <c r="B228" s="1166"/>
      <c r="C228" s="525" t="s">
        <v>612</v>
      </c>
      <c r="D228" s="460" t="s">
        <v>612</v>
      </c>
      <c r="E228" s="526" t="s">
        <v>612</v>
      </c>
      <c r="F228" s="523" t="s">
        <v>612</v>
      </c>
      <c r="G228" s="89">
        <v>20</v>
      </c>
      <c r="H228" s="89">
        <v>2.68</v>
      </c>
      <c r="I228" s="89">
        <v>2.37</v>
      </c>
      <c r="J228" s="90">
        <v>12</v>
      </c>
      <c r="K228" s="89">
        <v>9.5</v>
      </c>
      <c r="L228" s="89">
        <v>2.9</v>
      </c>
      <c r="M228" s="89">
        <v>2.9</v>
      </c>
      <c r="N228" s="91">
        <v>5.7</v>
      </c>
      <c r="O228" s="89"/>
      <c r="P228" s="89"/>
      <c r="Q228" s="16">
        <v>2.85</v>
      </c>
      <c r="R228" s="50">
        <v>1.35</v>
      </c>
      <c r="S228" s="27"/>
      <c r="T228" s="913">
        <f t="shared" si="36"/>
        <v>21.488999999999997</v>
      </c>
      <c r="U228" s="1054"/>
      <c r="V228" s="14"/>
    </row>
    <row r="229" spans="1:22" ht="50.1" customHeight="1" x14ac:dyDescent="0.2">
      <c r="A229" s="1169"/>
      <c r="B229" s="1166"/>
      <c r="C229" s="525" t="s">
        <v>613</v>
      </c>
      <c r="D229" s="460" t="s">
        <v>613</v>
      </c>
      <c r="E229" s="526" t="s">
        <v>613</v>
      </c>
      <c r="F229" s="523" t="s">
        <v>613</v>
      </c>
      <c r="G229" s="89">
        <v>20</v>
      </c>
      <c r="H229" s="89">
        <v>2.68</v>
      </c>
      <c r="I229" s="89">
        <v>2.37</v>
      </c>
      <c r="J229" s="90">
        <v>12</v>
      </c>
      <c r="K229" s="89">
        <v>9.5</v>
      </c>
      <c r="L229" s="89">
        <v>2.9</v>
      </c>
      <c r="M229" s="89">
        <v>2.9</v>
      </c>
      <c r="N229" s="91">
        <v>5.7</v>
      </c>
      <c r="O229" s="89"/>
      <c r="P229" s="89"/>
      <c r="Q229" s="16">
        <v>2.85</v>
      </c>
      <c r="R229" s="50">
        <v>1.35</v>
      </c>
      <c r="S229" s="27"/>
      <c r="T229" s="913">
        <f t="shared" si="36"/>
        <v>21.488999999999997</v>
      </c>
      <c r="U229" s="1054"/>
      <c r="V229" s="14"/>
    </row>
    <row r="230" spans="1:22" ht="50.1" customHeight="1" x14ac:dyDescent="0.2">
      <c r="A230" s="1169"/>
      <c r="B230" s="1166"/>
      <c r="C230" s="525" t="s">
        <v>614</v>
      </c>
      <c r="D230" s="460" t="s">
        <v>614</v>
      </c>
      <c r="E230" s="526" t="s">
        <v>614</v>
      </c>
      <c r="F230" s="523" t="s">
        <v>614</v>
      </c>
      <c r="G230" s="89">
        <v>20</v>
      </c>
      <c r="H230" s="89">
        <v>2.68</v>
      </c>
      <c r="I230" s="89">
        <v>2.37</v>
      </c>
      <c r="J230" s="90">
        <v>12</v>
      </c>
      <c r="K230" s="89">
        <v>9.5</v>
      </c>
      <c r="L230" s="89">
        <v>2.9</v>
      </c>
      <c r="M230" s="89">
        <v>2.9</v>
      </c>
      <c r="N230" s="91">
        <v>5.7</v>
      </c>
      <c r="O230" s="89"/>
      <c r="P230" s="89"/>
      <c r="Q230" s="16">
        <v>2.85</v>
      </c>
      <c r="R230" s="50">
        <v>1.35</v>
      </c>
      <c r="S230" s="27"/>
      <c r="T230" s="913">
        <f t="shared" si="36"/>
        <v>21.488999999999997</v>
      </c>
      <c r="U230" s="1054"/>
      <c r="V230" s="14"/>
    </row>
    <row r="231" spans="1:22" ht="50.1" customHeight="1" x14ac:dyDescent="0.2">
      <c r="A231" s="1169"/>
      <c r="B231" s="1166"/>
      <c r="C231" s="525" t="s">
        <v>615</v>
      </c>
      <c r="D231" s="460" t="s">
        <v>615</v>
      </c>
      <c r="E231" s="526" t="s">
        <v>615</v>
      </c>
      <c r="F231" s="523" t="s">
        <v>615</v>
      </c>
      <c r="G231" s="89">
        <v>20</v>
      </c>
      <c r="H231" s="89">
        <v>2.68</v>
      </c>
      <c r="I231" s="89">
        <v>2.37</v>
      </c>
      <c r="J231" s="90">
        <v>12</v>
      </c>
      <c r="K231" s="89">
        <v>9.5</v>
      </c>
      <c r="L231" s="89">
        <v>2.9</v>
      </c>
      <c r="M231" s="89">
        <v>2.9</v>
      </c>
      <c r="N231" s="91">
        <v>5.7</v>
      </c>
      <c r="O231" s="89"/>
      <c r="P231" s="89"/>
      <c r="Q231" s="16">
        <v>2.85</v>
      </c>
      <c r="R231" s="50">
        <v>1.35</v>
      </c>
      <c r="S231" s="27"/>
      <c r="T231" s="913">
        <f t="shared" si="36"/>
        <v>21.488999999999997</v>
      </c>
      <c r="U231" s="1054"/>
      <c r="V231" s="14"/>
    </row>
    <row r="232" spans="1:22" ht="50.1" customHeight="1" x14ac:dyDescent="0.2">
      <c r="A232" s="1169"/>
      <c r="B232" s="1166"/>
      <c r="C232" s="525" t="s">
        <v>616</v>
      </c>
      <c r="D232" s="460" t="s">
        <v>616</v>
      </c>
      <c r="E232" s="526" t="s">
        <v>616</v>
      </c>
      <c r="F232" s="523" t="s">
        <v>616</v>
      </c>
      <c r="G232" s="89">
        <v>20</v>
      </c>
      <c r="H232" s="89">
        <v>2.68</v>
      </c>
      <c r="I232" s="89">
        <v>2.37</v>
      </c>
      <c r="J232" s="90">
        <v>12</v>
      </c>
      <c r="K232" s="89">
        <v>9.5</v>
      </c>
      <c r="L232" s="89">
        <v>2.9</v>
      </c>
      <c r="M232" s="89">
        <v>2.9</v>
      </c>
      <c r="N232" s="91">
        <v>5.7</v>
      </c>
      <c r="O232" s="89"/>
      <c r="P232" s="89"/>
      <c r="Q232" s="16">
        <v>2.85</v>
      </c>
      <c r="R232" s="50">
        <v>1.35</v>
      </c>
      <c r="S232" s="27"/>
      <c r="T232" s="913">
        <f t="shared" si="36"/>
        <v>21.488999999999997</v>
      </c>
      <c r="U232" s="1054"/>
      <c r="V232" s="14"/>
    </row>
    <row r="233" spans="1:22" ht="50.1" customHeight="1" x14ac:dyDescent="0.2">
      <c r="A233" s="1169"/>
      <c r="B233" s="1166"/>
      <c r="C233" s="525" t="s">
        <v>617</v>
      </c>
      <c r="D233" s="460" t="s">
        <v>617</v>
      </c>
      <c r="E233" s="526" t="s">
        <v>617</v>
      </c>
      <c r="F233" s="523" t="s">
        <v>617</v>
      </c>
      <c r="G233" s="89">
        <v>20</v>
      </c>
      <c r="H233" s="89">
        <v>2.68</v>
      </c>
      <c r="I233" s="89">
        <v>2.37</v>
      </c>
      <c r="J233" s="90">
        <v>12</v>
      </c>
      <c r="K233" s="89">
        <v>9.5</v>
      </c>
      <c r="L233" s="89">
        <v>2.9</v>
      </c>
      <c r="M233" s="89">
        <v>2.9</v>
      </c>
      <c r="N233" s="91">
        <v>5.7</v>
      </c>
      <c r="O233" s="89"/>
      <c r="P233" s="89"/>
      <c r="Q233" s="16">
        <v>2.85</v>
      </c>
      <c r="R233" s="50">
        <v>1.35</v>
      </c>
      <c r="S233" s="27"/>
      <c r="T233" s="913">
        <f t="shared" si="36"/>
        <v>21.488999999999997</v>
      </c>
      <c r="U233" s="1054"/>
      <c r="V233" s="14"/>
    </row>
    <row r="234" spans="1:22" ht="50.1" customHeight="1" x14ac:dyDescent="0.2">
      <c r="A234" s="1169"/>
      <c r="B234" s="1166"/>
      <c r="C234" s="525" t="s">
        <v>618</v>
      </c>
      <c r="D234" s="460" t="s">
        <v>618</v>
      </c>
      <c r="E234" s="526" t="s">
        <v>618</v>
      </c>
      <c r="F234" s="523" t="s">
        <v>618</v>
      </c>
      <c r="G234" s="89">
        <v>20</v>
      </c>
      <c r="H234" s="89">
        <v>2.68</v>
      </c>
      <c r="I234" s="89">
        <v>2.37</v>
      </c>
      <c r="J234" s="90">
        <v>12</v>
      </c>
      <c r="K234" s="89">
        <v>9.5</v>
      </c>
      <c r="L234" s="89">
        <v>2.9</v>
      </c>
      <c r="M234" s="89">
        <v>2.9</v>
      </c>
      <c r="N234" s="91">
        <v>5.7</v>
      </c>
      <c r="O234" s="89"/>
      <c r="P234" s="89"/>
      <c r="Q234" s="16">
        <v>2.85</v>
      </c>
      <c r="R234" s="50">
        <v>1.35</v>
      </c>
      <c r="S234" s="27"/>
      <c r="T234" s="913">
        <f t="shared" si="36"/>
        <v>21.488999999999997</v>
      </c>
      <c r="U234" s="1054"/>
      <c r="V234" s="14"/>
    </row>
    <row r="235" spans="1:22" ht="50.1" customHeight="1" x14ac:dyDescent="0.2">
      <c r="A235" s="1169"/>
      <c r="B235" s="1166"/>
      <c r="C235" s="525" t="s">
        <v>619</v>
      </c>
      <c r="D235" s="460" t="s">
        <v>619</v>
      </c>
      <c r="E235" s="526" t="s">
        <v>619</v>
      </c>
      <c r="F235" s="523" t="s">
        <v>619</v>
      </c>
      <c r="G235" s="89">
        <v>20</v>
      </c>
      <c r="H235" s="89">
        <v>2.68</v>
      </c>
      <c r="I235" s="89">
        <v>2.37</v>
      </c>
      <c r="J235" s="90">
        <v>12</v>
      </c>
      <c r="K235" s="89">
        <v>9.5</v>
      </c>
      <c r="L235" s="89">
        <v>2.9</v>
      </c>
      <c r="M235" s="89">
        <v>2.9</v>
      </c>
      <c r="N235" s="91">
        <v>5.7</v>
      </c>
      <c r="O235" s="89"/>
      <c r="P235" s="89"/>
      <c r="Q235" s="16">
        <v>2.85</v>
      </c>
      <c r="R235" s="50">
        <v>1.35</v>
      </c>
      <c r="S235" s="27"/>
      <c r="T235" s="913">
        <f t="shared" si="36"/>
        <v>21.488999999999997</v>
      </c>
      <c r="U235" s="1054"/>
      <c r="V235" s="14"/>
    </row>
    <row r="236" spans="1:22" ht="50.1" customHeight="1" x14ac:dyDescent="0.2">
      <c r="A236" s="1169"/>
      <c r="B236" s="1166"/>
      <c r="C236" s="525" t="s">
        <v>620</v>
      </c>
      <c r="D236" s="460" t="s">
        <v>620</v>
      </c>
      <c r="E236" s="526" t="s">
        <v>620</v>
      </c>
      <c r="F236" s="523" t="s">
        <v>620</v>
      </c>
      <c r="G236" s="89">
        <v>20</v>
      </c>
      <c r="H236" s="89">
        <v>2.68</v>
      </c>
      <c r="I236" s="89">
        <v>2.37</v>
      </c>
      <c r="J236" s="90">
        <v>12</v>
      </c>
      <c r="K236" s="89">
        <v>9.5</v>
      </c>
      <c r="L236" s="89">
        <v>2.9</v>
      </c>
      <c r="M236" s="89">
        <v>2.9</v>
      </c>
      <c r="N236" s="91">
        <v>5.7</v>
      </c>
      <c r="O236" s="89"/>
      <c r="P236" s="89"/>
      <c r="Q236" s="16">
        <v>2.85</v>
      </c>
      <c r="R236" s="50">
        <v>1.35</v>
      </c>
      <c r="S236" s="27"/>
      <c r="T236" s="913">
        <f t="shared" si="36"/>
        <v>21.488999999999997</v>
      </c>
      <c r="U236" s="1054"/>
      <c r="V236" s="14"/>
    </row>
    <row r="237" spans="1:22" ht="50.1" customHeight="1" x14ac:dyDescent="0.2">
      <c r="A237" s="1169"/>
      <c r="B237" s="1166"/>
      <c r="C237" s="525" t="s">
        <v>621</v>
      </c>
      <c r="D237" s="460" t="s">
        <v>621</v>
      </c>
      <c r="E237" s="526" t="s">
        <v>621</v>
      </c>
      <c r="F237" s="523" t="s">
        <v>621</v>
      </c>
      <c r="G237" s="89">
        <v>20</v>
      </c>
      <c r="H237" s="89">
        <v>2.68</v>
      </c>
      <c r="I237" s="89">
        <v>2.37</v>
      </c>
      <c r="J237" s="90">
        <v>12</v>
      </c>
      <c r="K237" s="89">
        <v>9.5</v>
      </c>
      <c r="L237" s="89">
        <v>2.9</v>
      </c>
      <c r="M237" s="89">
        <v>2.9</v>
      </c>
      <c r="N237" s="91">
        <v>5.7</v>
      </c>
      <c r="O237" s="89"/>
      <c r="P237" s="89"/>
      <c r="Q237" s="16">
        <v>2.85</v>
      </c>
      <c r="R237" s="50">
        <v>1.35</v>
      </c>
      <c r="S237" s="27"/>
      <c r="T237" s="913">
        <f t="shared" si="36"/>
        <v>21.488999999999997</v>
      </c>
      <c r="U237" s="1054"/>
      <c r="V237" s="14"/>
    </row>
    <row r="238" spans="1:22" ht="50.1" customHeight="1" x14ac:dyDescent="0.2">
      <c r="A238" s="1169"/>
      <c r="B238" s="1166"/>
      <c r="C238" s="525" t="s">
        <v>622</v>
      </c>
      <c r="D238" s="460" t="s">
        <v>622</v>
      </c>
      <c r="E238" s="526" t="s">
        <v>622</v>
      </c>
      <c r="F238" s="523" t="s">
        <v>622</v>
      </c>
      <c r="G238" s="89">
        <v>20</v>
      </c>
      <c r="H238" s="89">
        <v>2.68</v>
      </c>
      <c r="I238" s="89">
        <v>2.37</v>
      </c>
      <c r="J238" s="90">
        <v>12</v>
      </c>
      <c r="K238" s="89">
        <v>9.5</v>
      </c>
      <c r="L238" s="89">
        <v>2.9</v>
      </c>
      <c r="M238" s="89">
        <v>2.9</v>
      </c>
      <c r="N238" s="91">
        <v>5.7</v>
      </c>
      <c r="O238" s="89"/>
      <c r="P238" s="89"/>
      <c r="Q238" s="16">
        <v>2.85</v>
      </c>
      <c r="R238" s="50">
        <v>1.35</v>
      </c>
      <c r="S238" s="27"/>
      <c r="T238" s="913">
        <f t="shared" si="36"/>
        <v>21.488999999999997</v>
      </c>
      <c r="U238" s="1054"/>
      <c r="V238" s="14"/>
    </row>
    <row r="239" spans="1:22" ht="50.1" customHeight="1" x14ac:dyDescent="0.2">
      <c r="A239" s="1169"/>
      <c r="B239" s="1166"/>
      <c r="C239" s="525" t="s">
        <v>623</v>
      </c>
      <c r="D239" s="460" t="s">
        <v>623</v>
      </c>
      <c r="E239" s="526" t="s">
        <v>623</v>
      </c>
      <c r="F239" s="523" t="s">
        <v>623</v>
      </c>
      <c r="G239" s="89">
        <v>20</v>
      </c>
      <c r="H239" s="89">
        <v>2.68</v>
      </c>
      <c r="I239" s="89">
        <v>2.37</v>
      </c>
      <c r="J239" s="90">
        <v>12</v>
      </c>
      <c r="K239" s="89">
        <v>9.5</v>
      </c>
      <c r="L239" s="89">
        <v>2.9</v>
      </c>
      <c r="M239" s="89">
        <v>2.9</v>
      </c>
      <c r="N239" s="91">
        <v>5.7</v>
      </c>
      <c r="O239" s="89"/>
      <c r="P239" s="89"/>
      <c r="Q239" s="16">
        <v>2.85</v>
      </c>
      <c r="R239" s="50">
        <v>1.35</v>
      </c>
      <c r="S239" s="27"/>
      <c r="T239" s="913">
        <f t="shared" si="36"/>
        <v>21.488999999999997</v>
      </c>
      <c r="U239" s="1054"/>
      <c r="V239" s="14"/>
    </row>
    <row r="240" spans="1:22" ht="50.1" customHeight="1" x14ac:dyDescent="0.2">
      <c r="A240" s="1169"/>
      <c r="B240" s="1166"/>
      <c r="C240" s="525" t="s">
        <v>624</v>
      </c>
      <c r="D240" s="460" t="s">
        <v>624</v>
      </c>
      <c r="E240" s="526" t="s">
        <v>624</v>
      </c>
      <c r="F240" s="523" t="s">
        <v>624</v>
      </c>
      <c r="G240" s="89">
        <v>20</v>
      </c>
      <c r="H240" s="89">
        <v>2.68</v>
      </c>
      <c r="I240" s="89">
        <v>2.37</v>
      </c>
      <c r="J240" s="90">
        <v>12</v>
      </c>
      <c r="K240" s="89">
        <v>9.5</v>
      </c>
      <c r="L240" s="89">
        <v>2.9</v>
      </c>
      <c r="M240" s="89">
        <v>2.9</v>
      </c>
      <c r="N240" s="91">
        <v>5.7</v>
      </c>
      <c r="O240" s="89"/>
      <c r="P240" s="89"/>
      <c r="Q240" s="16">
        <v>2.85</v>
      </c>
      <c r="R240" s="50">
        <v>1.35</v>
      </c>
      <c r="S240" s="27"/>
      <c r="T240" s="913">
        <f t="shared" si="36"/>
        <v>21.488999999999997</v>
      </c>
      <c r="U240" s="1054"/>
      <c r="V240" s="14"/>
    </row>
    <row r="241" spans="1:22" ht="50.1" customHeight="1" x14ac:dyDescent="0.2">
      <c r="A241" s="1169"/>
      <c r="B241" s="1166"/>
      <c r="C241" s="525" t="s">
        <v>625</v>
      </c>
      <c r="D241" s="460" t="s">
        <v>625</v>
      </c>
      <c r="E241" s="526" t="s">
        <v>625</v>
      </c>
      <c r="F241" s="523" t="s">
        <v>625</v>
      </c>
      <c r="G241" s="89">
        <v>20</v>
      </c>
      <c r="H241" s="89">
        <v>2.68</v>
      </c>
      <c r="I241" s="89">
        <v>2.37</v>
      </c>
      <c r="J241" s="90">
        <v>12</v>
      </c>
      <c r="K241" s="89">
        <v>9.5</v>
      </c>
      <c r="L241" s="89">
        <v>2.9</v>
      </c>
      <c r="M241" s="89">
        <v>2.9</v>
      </c>
      <c r="N241" s="91">
        <v>5.7</v>
      </c>
      <c r="O241" s="89"/>
      <c r="P241" s="89"/>
      <c r="Q241" s="16">
        <v>2.85</v>
      </c>
      <c r="R241" s="50">
        <v>1.35</v>
      </c>
      <c r="S241" s="27"/>
      <c r="T241" s="913">
        <f t="shared" si="36"/>
        <v>21.488999999999997</v>
      </c>
      <c r="U241" s="1054"/>
      <c r="V241" s="14"/>
    </row>
    <row r="242" spans="1:22" ht="50.1" customHeight="1" thickBot="1" x14ac:dyDescent="0.25">
      <c r="A242" s="1170"/>
      <c r="B242" s="1167"/>
      <c r="C242" s="527" t="s">
        <v>1039</v>
      </c>
      <c r="D242" s="468" t="s">
        <v>1039</v>
      </c>
      <c r="E242" s="528" t="s">
        <v>1039</v>
      </c>
      <c r="F242" s="524" t="s">
        <v>1039</v>
      </c>
      <c r="G242" s="47">
        <v>20</v>
      </c>
      <c r="H242" s="47">
        <v>2.68</v>
      </c>
      <c r="I242" s="47">
        <v>2.37</v>
      </c>
      <c r="J242" s="92">
        <v>12</v>
      </c>
      <c r="K242" s="47">
        <v>9.5</v>
      </c>
      <c r="L242" s="47">
        <v>2.9</v>
      </c>
      <c r="M242" s="47">
        <v>2.9</v>
      </c>
      <c r="N242" s="93">
        <v>5.7</v>
      </c>
      <c r="O242" s="47"/>
      <c r="P242" s="47"/>
      <c r="Q242" s="46">
        <v>2.85</v>
      </c>
      <c r="R242" s="104">
        <v>1.35</v>
      </c>
      <c r="S242" s="30"/>
      <c r="T242" s="914">
        <f t="shared" ref="T242" si="37">SUM(K242:M242)*1.13+SUM(O242:R242)</f>
        <v>21.488999999999997</v>
      </c>
      <c r="U242" s="1055"/>
      <c r="V242" s="14"/>
    </row>
    <row r="243" spans="1:22" ht="50.1" customHeight="1" x14ac:dyDescent="0.2">
      <c r="A243" s="1168">
        <v>36</v>
      </c>
      <c r="B243" s="1158" t="s">
        <v>281</v>
      </c>
      <c r="C243" s="470" t="s">
        <v>282</v>
      </c>
      <c r="D243" s="469" t="s">
        <v>282</v>
      </c>
      <c r="E243" s="469" t="s">
        <v>282</v>
      </c>
      <c r="F243" s="178" t="s">
        <v>282</v>
      </c>
      <c r="G243" s="45">
        <v>22.36</v>
      </c>
      <c r="H243" s="45">
        <v>0.5</v>
      </c>
      <c r="I243" s="45">
        <v>0.5</v>
      </c>
      <c r="J243" s="87">
        <v>22.36</v>
      </c>
      <c r="K243" s="45">
        <v>8.5</v>
      </c>
      <c r="L243" s="45">
        <v>1.1200000000000001</v>
      </c>
      <c r="M243" s="45">
        <v>1.1200000000000001</v>
      </c>
      <c r="N243" s="88">
        <v>5.0999999999999996</v>
      </c>
      <c r="O243" s="659">
        <v>2</v>
      </c>
      <c r="P243" s="45"/>
      <c r="Q243" s="42">
        <v>2.85</v>
      </c>
      <c r="R243" s="370">
        <v>1.35</v>
      </c>
      <c r="S243" s="29"/>
      <c r="T243" s="690">
        <f>SUM(K243:M243)*1.13+SUM(O243:R243)</f>
        <v>18.336199999999998</v>
      </c>
      <c r="U243" s="1049"/>
      <c r="V243" s="14"/>
    </row>
    <row r="244" spans="1:22" ht="50.1" customHeight="1" x14ac:dyDescent="0.2">
      <c r="A244" s="1169"/>
      <c r="B244" s="1159"/>
      <c r="C244" s="1171" t="s">
        <v>283</v>
      </c>
      <c r="D244" s="1137"/>
      <c r="E244" s="1137"/>
      <c r="F244" s="182" t="s">
        <v>806</v>
      </c>
      <c r="G244" s="50">
        <v>22.36</v>
      </c>
      <c r="H244" s="89"/>
      <c r="I244" s="89"/>
      <c r="J244" s="90">
        <v>22.36</v>
      </c>
      <c r="K244" s="89">
        <v>8.5</v>
      </c>
      <c r="L244" s="89"/>
      <c r="M244" s="89"/>
      <c r="N244" s="91">
        <v>5.0999999999999996</v>
      </c>
      <c r="O244" s="89"/>
      <c r="P244" s="89"/>
      <c r="Q244" s="16">
        <v>2.85</v>
      </c>
      <c r="R244" s="89">
        <v>1.35</v>
      </c>
      <c r="S244" s="27"/>
      <c r="T244" s="692">
        <f t="shared" ref="T244" si="38">SUM(K244:M244)*1.13+SUM(O244:R244)</f>
        <v>13.805</v>
      </c>
      <c r="U244" s="1054"/>
      <c r="V244" s="14"/>
    </row>
    <row r="245" spans="1:22" ht="50.1" customHeight="1" thickBot="1" x14ac:dyDescent="0.25">
      <c r="A245" s="1170"/>
      <c r="B245" s="1160"/>
      <c r="C245" s="1172"/>
      <c r="D245" s="1138"/>
      <c r="E245" s="1138"/>
      <c r="F245" s="183" t="s">
        <v>807</v>
      </c>
      <c r="G245" s="104">
        <v>22.36</v>
      </c>
      <c r="H245" s="47"/>
      <c r="I245" s="47"/>
      <c r="J245" s="92">
        <v>22.36</v>
      </c>
      <c r="K245" s="47">
        <v>8.5</v>
      </c>
      <c r="L245" s="47"/>
      <c r="M245" s="47"/>
      <c r="N245" s="93">
        <v>5.0999999999999996</v>
      </c>
      <c r="O245" s="47"/>
      <c r="P245" s="47"/>
      <c r="Q245" s="46">
        <v>2.85</v>
      </c>
      <c r="R245" s="47">
        <v>1.35</v>
      </c>
      <c r="S245" s="30"/>
      <c r="T245" s="688">
        <f>SUM(K245:M245)*1.13+SUM(O245:R245)</f>
        <v>13.805</v>
      </c>
      <c r="U245" s="1055"/>
      <c r="V245" s="14"/>
    </row>
    <row r="246" spans="1:22" ht="231.75" customHeight="1" x14ac:dyDescent="0.2">
      <c r="A246" s="1168">
        <v>37</v>
      </c>
      <c r="B246" s="1158" t="s">
        <v>284</v>
      </c>
      <c r="C246" s="261" t="s">
        <v>285</v>
      </c>
      <c r="D246" s="238" t="s">
        <v>285</v>
      </c>
      <c r="E246" s="238" t="s">
        <v>285</v>
      </c>
      <c r="F246" s="181" t="s">
        <v>285</v>
      </c>
      <c r="G246" s="42" t="s">
        <v>445</v>
      </c>
      <c r="H246" s="45"/>
      <c r="I246" s="45"/>
      <c r="J246" s="87">
        <v>12</v>
      </c>
      <c r="K246" s="67">
        <v>2.39</v>
      </c>
      <c r="L246" s="67">
        <v>0.42</v>
      </c>
      <c r="M246" s="67">
        <v>0.36</v>
      </c>
      <c r="N246" s="69" t="s">
        <v>447</v>
      </c>
      <c r="O246" s="45"/>
      <c r="P246" s="45"/>
      <c r="Q246" s="42">
        <v>2.85</v>
      </c>
      <c r="R246" s="67">
        <v>1.35</v>
      </c>
      <c r="S246" s="29"/>
      <c r="T246" s="692">
        <f t="shared" ref="T246:T272" si="39">SUM(K246:M246)*1.13+SUM(O246:R246)</f>
        <v>7.7820999999999998</v>
      </c>
      <c r="U246" s="1056"/>
      <c r="V246" s="14"/>
    </row>
    <row r="247" spans="1:22" ht="224.25" customHeight="1" x14ac:dyDescent="0.2">
      <c r="A247" s="1169"/>
      <c r="B247" s="1159"/>
      <c r="C247" s="460" t="s">
        <v>808</v>
      </c>
      <c r="D247" s="182"/>
      <c r="E247" s="182"/>
      <c r="F247" s="182" t="s">
        <v>808</v>
      </c>
      <c r="G247" s="16" t="s">
        <v>445</v>
      </c>
      <c r="H247" s="89"/>
      <c r="I247" s="89"/>
      <c r="J247" s="90">
        <v>12</v>
      </c>
      <c r="K247" s="50">
        <v>3.98</v>
      </c>
      <c r="L247" s="89"/>
      <c r="M247" s="89"/>
      <c r="N247" s="106" t="s">
        <v>448</v>
      </c>
      <c r="O247" s="89"/>
      <c r="P247" s="89"/>
      <c r="Q247" s="16">
        <v>2.85</v>
      </c>
      <c r="R247" s="89">
        <v>1.35</v>
      </c>
      <c r="S247" s="27"/>
      <c r="T247" s="692">
        <f t="shared" si="39"/>
        <v>8.6974</v>
      </c>
      <c r="U247" s="1054"/>
      <c r="V247" s="14"/>
    </row>
    <row r="248" spans="1:22" ht="220.5" customHeight="1" x14ac:dyDescent="0.2">
      <c r="A248" s="1169"/>
      <c r="B248" s="1159"/>
      <c r="C248" s="460" t="s">
        <v>809</v>
      </c>
      <c r="D248" s="182"/>
      <c r="E248" s="182"/>
      <c r="F248" s="182" t="s">
        <v>809</v>
      </c>
      <c r="G248" s="16" t="s">
        <v>445</v>
      </c>
      <c r="H248" s="89"/>
      <c r="I248" s="89"/>
      <c r="J248" s="90">
        <v>12</v>
      </c>
      <c r="K248" s="50">
        <v>3.98</v>
      </c>
      <c r="L248" s="89"/>
      <c r="M248" s="89"/>
      <c r="N248" s="106" t="s">
        <v>448</v>
      </c>
      <c r="O248" s="89"/>
      <c r="P248" s="89"/>
      <c r="Q248" s="16">
        <v>2.85</v>
      </c>
      <c r="R248" s="89">
        <v>1.35</v>
      </c>
      <c r="S248" s="27"/>
      <c r="T248" s="692">
        <f t="shared" si="39"/>
        <v>8.6974</v>
      </c>
      <c r="U248" s="1054"/>
      <c r="V248" s="14"/>
    </row>
    <row r="249" spans="1:22" ht="228.75" customHeight="1" x14ac:dyDescent="0.2">
      <c r="A249" s="1169"/>
      <c r="B249" s="1159"/>
      <c r="C249" s="460" t="s">
        <v>810</v>
      </c>
      <c r="D249" s="182"/>
      <c r="E249" s="182"/>
      <c r="F249" s="182" t="s">
        <v>810</v>
      </c>
      <c r="G249" s="16" t="s">
        <v>445</v>
      </c>
      <c r="H249" s="89"/>
      <c r="I249" s="89"/>
      <c r="J249" s="90">
        <v>12</v>
      </c>
      <c r="K249" s="50">
        <v>3.98</v>
      </c>
      <c r="L249" s="89"/>
      <c r="M249" s="89"/>
      <c r="N249" s="106" t="s">
        <v>448</v>
      </c>
      <c r="O249" s="89"/>
      <c r="P249" s="89"/>
      <c r="Q249" s="16">
        <v>2.85</v>
      </c>
      <c r="R249" s="89">
        <v>1.35</v>
      </c>
      <c r="S249" s="27"/>
      <c r="T249" s="692">
        <f t="shared" si="39"/>
        <v>8.6974</v>
      </c>
      <c r="U249" s="1054"/>
      <c r="V249" s="14"/>
    </row>
    <row r="250" spans="1:22" ht="204" x14ac:dyDescent="0.2">
      <c r="A250" s="1169"/>
      <c r="B250" s="1159"/>
      <c r="C250" s="460" t="s">
        <v>811</v>
      </c>
      <c r="D250" s="182"/>
      <c r="E250" s="182"/>
      <c r="F250" s="182" t="s">
        <v>811</v>
      </c>
      <c r="G250" s="16" t="s">
        <v>445</v>
      </c>
      <c r="H250" s="89"/>
      <c r="I250" s="89"/>
      <c r="J250" s="90">
        <v>12</v>
      </c>
      <c r="K250" s="50">
        <v>3.98</v>
      </c>
      <c r="L250" s="89"/>
      <c r="M250" s="89"/>
      <c r="N250" s="106" t="s">
        <v>448</v>
      </c>
      <c r="O250" s="89"/>
      <c r="P250" s="89"/>
      <c r="Q250" s="16">
        <v>2.85</v>
      </c>
      <c r="R250" s="89">
        <v>1.35</v>
      </c>
      <c r="S250" s="27"/>
      <c r="T250" s="692">
        <f t="shared" si="39"/>
        <v>8.6974</v>
      </c>
      <c r="U250" s="1054"/>
      <c r="V250" s="14"/>
    </row>
    <row r="251" spans="1:22" ht="204" x14ac:dyDescent="0.2">
      <c r="A251" s="1169"/>
      <c r="B251" s="1159"/>
      <c r="C251" s="460" t="s">
        <v>812</v>
      </c>
      <c r="D251" s="182"/>
      <c r="E251" s="182"/>
      <c r="F251" s="182" t="s">
        <v>812</v>
      </c>
      <c r="G251" s="16" t="s">
        <v>445</v>
      </c>
      <c r="H251" s="89"/>
      <c r="I251" s="89"/>
      <c r="J251" s="90">
        <v>12</v>
      </c>
      <c r="K251" s="50">
        <v>3.98</v>
      </c>
      <c r="L251" s="89"/>
      <c r="M251" s="89"/>
      <c r="N251" s="106" t="s">
        <v>448</v>
      </c>
      <c r="O251" s="89"/>
      <c r="P251" s="89"/>
      <c r="Q251" s="16">
        <v>2.85</v>
      </c>
      <c r="R251" s="89">
        <v>1.35</v>
      </c>
      <c r="S251" s="27"/>
      <c r="T251" s="692">
        <f t="shared" si="39"/>
        <v>8.6974</v>
      </c>
      <c r="U251" s="1054"/>
      <c r="V251" s="14"/>
    </row>
    <row r="252" spans="1:22" ht="204" x14ac:dyDescent="0.2">
      <c r="A252" s="1169"/>
      <c r="B252" s="1159"/>
      <c r="C252" s="460" t="s">
        <v>813</v>
      </c>
      <c r="D252" s="182"/>
      <c r="E252" s="182"/>
      <c r="F252" s="182" t="s">
        <v>813</v>
      </c>
      <c r="G252" s="16" t="s">
        <v>445</v>
      </c>
      <c r="H252" s="89"/>
      <c r="I252" s="89"/>
      <c r="J252" s="90">
        <v>12</v>
      </c>
      <c r="K252" s="50">
        <v>3.98</v>
      </c>
      <c r="L252" s="89"/>
      <c r="M252" s="89"/>
      <c r="N252" s="106" t="s">
        <v>448</v>
      </c>
      <c r="O252" s="89"/>
      <c r="P252" s="89"/>
      <c r="Q252" s="16">
        <v>2.85</v>
      </c>
      <c r="R252" s="89">
        <v>1.35</v>
      </c>
      <c r="S252" s="27"/>
      <c r="T252" s="692">
        <f t="shared" si="39"/>
        <v>8.6974</v>
      </c>
      <c r="U252" s="1054"/>
      <c r="V252" s="14"/>
    </row>
    <row r="253" spans="1:22" ht="204" x14ac:dyDescent="0.2">
      <c r="A253" s="1169"/>
      <c r="B253" s="1159"/>
      <c r="C253" s="239" t="s">
        <v>444</v>
      </c>
      <c r="D253" s="216"/>
      <c r="E253" s="216"/>
      <c r="F253" s="185" t="s">
        <v>444</v>
      </c>
      <c r="G253" s="16" t="s">
        <v>445</v>
      </c>
      <c r="H253" s="89"/>
      <c r="I253" s="89"/>
      <c r="J253" s="90">
        <v>12</v>
      </c>
      <c r="K253" s="89">
        <v>3.98</v>
      </c>
      <c r="L253" s="50">
        <v>2</v>
      </c>
      <c r="M253" s="89"/>
      <c r="N253" s="51" t="s">
        <v>449</v>
      </c>
      <c r="O253" s="89"/>
      <c r="P253" s="89"/>
      <c r="Q253" s="16">
        <v>2.85</v>
      </c>
      <c r="R253" s="89">
        <v>1.35</v>
      </c>
      <c r="S253" s="27"/>
      <c r="T253" s="692">
        <f t="shared" si="39"/>
        <v>10.9574</v>
      </c>
      <c r="U253" s="1050"/>
      <c r="V253" s="14"/>
    </row>
    <row r="254" spans="1:22" ht="225.75" customHeight="1" x14ac:dyDescent="0.2">
      <c r="A254" s="1169"/>
      <c r="B254" s="1159"/>
      <c r="C254" s="465" t="s">
        <v>814</v>
      </c>
      <c r="D254" s="461"/>
      <c r="E254" s="461"/>
      <c r="F254" s="185" t="s">
        <v>814</v>
      </c>
      <c r="G254" s="16" t="s">
        <v>445</v>
      </c>
      <c r="H254" s="89"/>
      <c r="I254" s="89"/>
      <c r="J254" s="90">
        <v>12</v>
      </c>
      <c r="K254" s="89">
        <v>3.98</v>
      </c>
      <c r="L254" s="89"/>
      <c r="M254" s="89"/>
      <c r="N254" s="106" t="s">
        <v>446</v>
      </c>
      <c r="O254" s="89"/>
      <c r="P254" s="656">
        <v>4</v>
      </c>
      <c r="Q254" s="16">
        <v>2.85</v>
      </c>
      <c r="R254" s="89">
        <v>1.35</v>
      </c>
      <c r="S254" s="27"/>
      <c r="T254" s="692">
        <f t="shared" si="39"/>
        <v>12.697399999999998</v>
      </c>
      <c r="U254" s="1050"/>
      <c r="V254" s="14"/>
    </row>
    <row r="255" spans="1:22" ht="222" customHeight="1" x14ac:dyDescent="0.2">
      <c r="A255" s="1169"/>
      <c r="B255" s="1159"/>
      <c r="C255" s="465" t="s">
        <v>815</v>
      </c>
      <c r="D255" s="461"/>
      <c r="E255" s="461"/>
      <c r="F255" s="185" t="s">
        <v>815</v>
      </c>
      <c r="G255" s="16" t="s">
        <v>445</v>
      </c>
      <c r="H255" s="89"/>
      <c r="I255" s="89"/>
      <c r="J255" s="90">
        <v>12</v>
      </c>
      <c r="K255" s="89">
        <v>3.98</v>
      </c>
      <c r="L255" s="89"/>
      <c r="M255" s="89"/>
      <c r="N255" s="106" t="s">
        <v>446</v>
      </c>
      <c r="O255" s="89"/>
      <c r="P255" s="656">
        <v>4</v>
      </c>
      <c r="Q255" s="16">
        <v>2.85</v>
      </c>
      <c r="R255" s="89">
        <v>1.35</v>
      </c>
      <c r="S255" s="27"/>
      <c r="T255" s="692">
        <f t="shared" si="39"/>
        <v>12.697399999999998</v>
      </c>
      <c r="U255" s="1050"/>
      <c r="V255" s="14"/>
    </row>
    <row r="256" spans="1:22" ht="204" x14ac:dyDescent="0.2">
      <c r="A256" s="1169"/>
      <c r="B256" s="1159"/>
      <c r="C256" s="465" t="s">
        <v>495</v>
      </c>
      <c r="D256" s="461"/>
      <c r="E256" s="461"/>
      <c r="F256" s="185" t="s">
        <v>495</v>
      </c>
      <c r="G256" s="16" t="s">
        <v>445</v>
      </c>
      <c r="H256" s="89"/>
      <c r="I256" s="89"/>
      <c r="J256" s="90">
        <v>12</v>
      </c>
      <c r="K256" s="89">
        <v>3.98</v>
      </c>
      <c r="L256" s="89"/>
      <c r="M256" s="89"/>
      <c r="N256" s="106" t="s">
        <v>446</v>
      </c>
      <c r="O256" s="89"/>
      <c r="P256" s="656">
        <v>2</v>
      </c>
      <c r="Q256" s="16">
        <v>2.85</v>
      </c>
      <c r="R256" s="50">
        <v>1.35</v>
      </c>
      <c r="S256" s="27"/>
      <c r="T256" s="692">
        <f t="shared" si="39"/>
        <v>10.697399999999998</v>
      </c>
      <c r="U256" s="1050"/>
      <c r="V256" s="14"/>
    </row>
    <row r="257" spans="1:22" ht="204" x14ac:dyDescent="0.2">
      <c r="A257" s="1169"/>
      <c r="B257" s="1159"/>
      <c r="C257" s="465" t="s">
        <v>816</v>
      </c>
      <c r="D257" s="461"/>
      <c r="E257" s="461"/>
      <c r="F257" s="185" t="s">
        <v>816</v>
      </c>
      <c r="G257" s="16" t="s">
        <v>445</v>
      </c>
      <c r="H257" s="89"/>
      <c r="I257" s="89"/>
      <c r="J257" s="90">
        <v>12</v>
      </c>
      <c r="K257" s="89">
        <v>3.98</v>
      </c>
      <c r="L257" s="89"/>
      <c r="M257" s="89"/>
      <c r="N257" s="106" t="s">
        <v>446</v>
      </c>
      <c r="O257" s="89"/>
      <c r="P257" s="89"/>
      <c r="Q257" s="16">
        <v>2.85</v>
      </c>
      <c r="R257" s="89">
        <v>1.35</v>
      </c>
      <c r="S257" s="27"/>
      <c r="T257" s="692">
        <f t="shared" si="39"/>
        <v>8.6974</v>
      </c>
      <c r="U257" s="1050"/>
      <c r="V257" s="14"/>
    </row>
    <row r="258" spans="1:22" ht="204" x14ac:dyDescent="0.2">
      <c r="A258" s="1169"/>
      <c r="B258" s="1159"/>
      <c r="C258" s="465" t="s">
        <v>165</v>
      </c>
      <c r="D258" s="461"/>
      <c r="E258" s="461"/>
      <c r="F258" s="185" t="s">
        <v>165</v>
      </c>
      <c r="G258" s="16" t="s">
        <v>445</v>
      </c>
      <c r="H258" s="89"/>
      <c r="I258" s="89"/>
      <c r="J258" s="90">
        <v>12</v>
      </c>
      <c r="K258" s="89">
        <v>3.98</v>
      </c>
      <c r="L258" s="89"/>
      <c r="M258" s="89"/>
      <c r="N258" s="106" t="s">
        <v>446</v>
      </c>
      <c r="O258" s="656">
        <v>2</v>
      </c>
      <c r="P258" s="656">
        <v>2</v>
      </c>
      <c r="Q258" s="16">
        <v>2.85</v>
      </c>
      <c r="R258" s="50">
        <v>1.35</v>
      </c>
      <c r="S258" s="27"/>
      <c r="T258" s="692">
        <f t="shared" si="39"/>
        <v>12.697399999999998</v>
      </c>
      <c r="U258" s="1050"/>
      <c r="V258" s="14"/>
    </row>
    <row r="259" spans="1:22" ht="204" x14ac:dyDescent="0.2">
      <c r="A259" s="1169"/>
      <c r="B259" s="1159"/>
      <c r="C259" s="465" t="s">
        <v>817</v>
      </c>
      <c r="D259" s="461"/>
      <c r="E259" s="461"/>
      <c r="F259" s="185" t="s">
        <v>817</v>
      </c>
      <c r="G259" s="16" t="s">
        <v>445</v>
      </c>
      <c r="H259" s="89"/>
      <c r="I259" s="89"/>
      <c r="J259" s="90">
        <v>12</v>
      </c>
      <c r="K259" s="89">
        <v>3.98</v>
      </c>
      <c r="L259" s="89"/>
      <c r="M259" s="89"/>
      <c r="N259" s="106" t="s">
        <v>446</v>
      </c>
      <c r="O259" s="89"/>
      <c r="P259" s="89"/>
      <c r="Q259" s="16">
        <v>2.85</v>
      </c>
      <c r="R259" s="89">
        <v>1.35</v>
      </c>
      <c r="S259" s="27"/>
      <c r="T259" s="692">
        <f t="shared" si="39"/>
        <v>8.6974</v>
      </c>
      <c r="U259" s="1050"/>
      <c r="V259" s="14"/>
    </row>
    <row r="260" spans="1:22" ht="232.5" customHeight="1" x14ac:dyDescent="0.2">
      <c r="A260" s="1169"/>
      <c r="B260" s="1159"/>
      <c r="C260" s="465" t="s">
        <v>818</v>
      </c>
      <c r="D260" s="461"/>
      <c r="E260" s="461"/>
      <c r="F260" s="185" t="s">
        <v>818</v>
      </c>
      <c r="G260" s="16" t="s">
        <v>445</v>
      </c>
      <c r="H260" s="89"/>
      <c r="I260" s="89"/>
      <c r="J260" s="90">
        <v>12</v>
      </c>
      <c r="K260" s="89">
        <v>3.98</v>
      </c>
      <c r="L260" s="89"/>
      <c r="M260" s="89"/>
      <c r="N260" s="106" t="s">
        <v>446</v>
      </c>
      <c r="O260" s="656">
        <v>2</v>
      </c>
      <c r="P260" s="89"/>
      <c r="Q260" s="16">
        <v>2.85</v>
      </c>
      <c r="R260" s="89">
        <v>1.35</v>
      </c>
      <c r="S260" s="27"/>
      <c r="T260" s="692">
        <f t="shared" si="39"/>
        <v>10.697399999999998</v>
      </c>
      <c r="U260" s="1050"/>
      <c r="V260" s="14"/>
    </row>
    <row r="261" spans="1:22" ht="226.5" customHeight="1" x14ac:dyDescent="0.2">
      <c r="A261" s="1169"/>
      <c r="B261" s="1159"/>
      <c r="C261" s="465" t="s">
        <v>819</v>
      </c>
      <c r="D261" s="461"/>
      <c r="E261" s="461"/>
      <c r="F261" s="185" t="s">
        <v>819</v>
      </c>
      <c r="G261" s="16" t="s">
        <v>445</v>
      </c>
      <c r="H261" s="89"/>
      <c r="I261" s="89"/>
      <c r="J261" s="90">
        <v>12</v>
      </c>
      <c r="K261" s="89">
        <v>3.98</v>
      </c>
      <c r="L261" s="89"/>
      <c r="M261" s="89"/>
      <c r="N261" s="106" t="s">
        <v>446</v>
      </c>
      <c r="O261" s="89"/>
      <c r="P261" s="89"/>
      <c r="Q261" s="16">
        <v>2.85</v>
      </c>
      <c r="R261" s="89">
        <v>1.35</v>
      </c>
      <c r="S261" s="27"/>
      <c r="T261" s="692">
        <f t="shared" si="39"/>
        <v>8.6974</v>
      </c>
      <c r="U261" s="1050"/>
      <c r="V261" s="14"/>
    </row>
    <row r="262" spans="1:22" ht="232.5" customHeight="1" x14ac:dyDescent="0.2">
      <c r="A262" s="1169"/>
      <c r="B262" s="1159"/>
      <c r="C262" s="465" t="s">
        <v>820</v>
      </c>
      <c r="D262" s="461"/>
      <c r="E262" s="461"/>
      <c r="F262" s="185" t="s">
        <v>820</v>
      </c>
      <c r="G262" s="16" t="s">
        <v>445</v>
      </c>
      <c r="H262" s="89"/>
      <c r="I262" s="89"/>
      <c r="J262" s="90">
        <v>12</v>
      </c>
      <c r="K262" s="89">
        <v>3.98</v>
      </c>
      <c r="L262" s="89"/>
      <c r="M262" s="89"/>
      <c r="N262" s="106" t="s">
        <v>446</v>
      </c>
      <c r="O262" s="89"/>
      <c r="P262" s="89"/>
      <c r="Q262" s="16">
        <v>2.85</v>
      </c>
      <c r="R262" s="89">
        <v>1.35</v>
      </c>
      <c r="S262" s="27"/>
      <c r="T262" s="692">
        <f t="shared" si="39"/>
        <v>8.6974</v>
      </c>
      <c r="U262" s="1050"/>
      <c r="V262" s="14"/>
    </row>
    <row r="263" spans="1:22" ht="230.25" customHeight="1" x14ac:dyDescent="0.2">
      <c r="A263" s="1169"/>
      <c r="B263" s="1159"/>
      <c r="C263" s="465" t="s">
        <v>821</v>
      </c>
      <c r="D263" s="461"/>
      <c r="E263" s="461"/>
      <c r="F263" s="185" t="s">
        <v>821</v>
      </c>
      <c r="G263" s="16" t="s">
        <v>445</v>
      </c>
      <c r="H263" s="89"/>
      <c r="I263" s="89"/>
      <c r="J263" s="90">
        <v>12</v>
      </c>
      <c r="K263" s="89">
        <v>3.98</v>
      </c>
      <c r="L263" s="89"/>
      <c r="M263" s="89"/>
      <c r="N263" s="106" t="s">
        <v>446</v>
      </c>
      <c r="O263" s="89"/>
      <c r="P263" s="89"/>
      <c r="Q263" s="16">
        <v>2.85</v>
      </c>
      <c r="R263" s="89">
        <v>1.35</v>
      </c>
      <c r="S263" s="27"/>
      <c r="T263" s="692">
        <f t="shared" si="39"/>
        <v>8.6974</v>
      </c>
      <c r="U263" s="1050"/>
      <c r="V263" s="14"/>
    </row>
    <row r="264" spans="1:22" ht="228.75" customHeight="1" thickBot="1" x14ac:dyDescent="0.25">
      <c r="A264" s="1198"/>
      <c r="B264" s="1160"/>
      <c r="C264" s="468" t="s">
        <v>822</v>
      </c>
      <c r="D264" s="183"/>
      <c r="E264" s="183"/>
      <c r="F264" s="183" t="s">
        <v>822</v>
      </c>
      <c r="G264" s="46" t="s">
        <v>445</v>
      </c>
      <c r="H264" s="47"/>
      <c r="I264" s="47"/>
      <c r="J264" s="92">
        <v>12</v>
      </c>
      <c r="K264" s="47">
        <v>3.98</v>
      </c>
      <c r="L264" s="47"/>
      <c r="M264" s="47"/>
      <c r="N264" s="111" t="s">
        <v>446</v>
      </c>
      <c r="O264" s="47"/>
      <c r="P264" s="47"/>
      <c r="Q264" s="46">
        <v>2.85</v>
      </c>
      <c r="R264" s="47">
        <v>1.35</v>
      </c>
      <c r="S264" s="30"/>
      <c r="T264" s="688">
        <f t="shared" si="39"/>
        <v>8.6974</v>
      </c>
      <c r="U264" s="1055"/>
      <c r="V264" s="14"/>
    </row>
    <row r="265" spans="1:22" ht="27.6" customHeight="1" x14ac:dyDescent="0.2">
      <c r="A265" s="1168">
        <v>38</v>
      </c>
      <c r="B265" s="1158" t="s">
        <v>289</v>
      </c>
      <c r="C265" s="464" t="s">
        <v>823</v>
      </c>
      <c r="D265" s="574" t="s">
        <v>823</v>
      </c>
      <c r="E265" s="574" t="s">
        <v>823</v>
      </c>
      <c r="F265" s="178" t="s">
        <v>823</v>
      </c>
      <c r="G265" s="45">
        <v>22</v>
      </c>
      <c r="H265" s="45"/>
      <c r="I265" s="45"/>
      <c r="J265" s="87">
        <v>10</v>
      </c>
      <c r="K265" s="45">
        <v>6.44</v>
      </c>
      <c r="L265" s="45"/>
      <c r="M265" s="45">
        <v>2.02</v>
      </c>
      <c r="N265" s="88">
        <v>3.86</v>
      </c>
      <c r="O265" s="45"/>
      <c r="P265" s="45"/>
      <c r="Q265" s="42">
        <v>2.85</v>
      </c>
      <c r="R265" s="50">
        <v>1.35</v>
      </c>
      <c r="S265" s="29"/>
      <c r="T265" s="690">
        <f t="shared" si="39"/>
        <v>13.759799999999998</v>
      </c>
      <c r="U265" s="1049"/>
      <c r="V265" s="14"/>
    </row>
    <row r="266" spans="1:22" ht="50.1" customHeight="1" x14ac:dyDescent="0.2">
      <c r="A266" s="1169"/>
      <c r="B266" s="1159"/>
      <c r="C266" s="465" t="s">
        <v>824</v>
      </c>
      <c r="D266" s="780" t="s">
        <v>824</v>
      </c>
      <c r="E266" s="780" t="s">
        <v>824</v>
      </c>
      <c r="F266" s="179" t="s">
        <v>824</v>
      </c>
      <c r="G266" s="89">
        <v>22</v>
      </c>
      <c r="H266" s="89"/>
      <c r="I266" s="89"/>
      <c r="J266" s="90">
        <v>10</v>
      </c>
      <c r="K266" s="89">
        <v>6.44</v>
      </c>
      <c r="L266" s="89"/>
      <c r="M266" s="89">
        <v>2.02</v>
      </c>
      <c r="N266" s="91">
        <v>3.86</v>
      </c>
      <c r="O266" s="89"/>
      <c r="P266" s="89"/>
      <c r="Q266" s="16">
        <v>2.85</v>
      </c>
      <c r="R266" s="50">
        <v>1.35</v>
      </c>
      <c r="S266" s="27"/>
      <c r="T266" s="692">
        <f t="shared" si="39"/>
        <v>13.759799999999998</v>
      </c>
      <c r="U266" s="1050"/>
      <c r="V266" s="14"/>
    </row>
    <row r="267" spans="1:22" ht="50.1" customHeight="1" x14ac:dyDescent="0.2">
      <c r="A267" s="1169"/>
      <c r="B267" s="1159"/>
      <c r="C267" s="465" t="s">
        <v>825</v>
      </c>
      <c r="D267" s="780" t="s">
        <v>825</v>
      </c>
      <c r="E267" s="780" t="s">
        <v>825</v>
      </c>
      <c r="F267" s="179" t="s">
        <v>825</v>
      </c>
      <c r="G267" s="89">
        <v>22</v>
      </c>
      <c r="H267" s="89"/>
      <c r="I267" s="89"/>
      <c r="J267" s="90">
        <v>10</v>
      </c>
      <c r="K267" s="89">
        <v>6.44</v>
      </c>
      <c r="L267" s="89"/>
      <c r="M267" s="89">
        <v>2.02</v>
      </c>
      <c r="N267" s="91">
        <v>3.86</v>
      </c>
      <c r="O267" s="89"/>
      <c r="P267" s="89"/>
      <c r="Q267" s="16">
        <v>2.85</v>
      </c>
      <c r="R267" s="50">
        <v>1.35</v>
      </c>
      <c r="S267" s="27"/>
      <c r="T267" s="692">
        <f t="shared" si="39"/>
        <v>13.759799999999998</v>
      </c>
      <c r="U267" s="1050"/>
      <c r="V267" s="14"/>
    </row>
    <row r="268" spans="1:22" ht="50.1" customHeight="1" x14ac:dyDescent="0.2">
      <c r="A268" s="1169"/>
      <c r="B268" s="1159"/>
      <c r="C268" s="465" t="s">
        <v>826</v>
      </c>
      <c r="D268" s="780" t="s">
        <v>826</v>
      </c>
      <c r="E268" s="780" t="s">
        <v>826</v>
      </c>
      <c r="F268" s="179" t="s">
        <v>826</v>
      </c>
      <c r="G268" s="89">
        <v>22</v>
      </c>
      <c r="H268" s="89"/>
      <c r="I268" s="89"/>
      <c r="J268" s="90">
        <v>10</v>
      </c>
      <c r="K268" s="89">
        <v>6.44</v>
      </c>
      <c r="L268" s="89"/>
      <c r="M268" s="89">
        <v>2.02</v>
      </c>
      <c r="N268" s="91">
        <v>3.86</v>
      </c>
      <c r="O268" s="89"/>
      <c r="P268" s="89"/>
      <c r="Q268" s="16">
        <v>2.85</v>
      </c>
      <c r="R268" s="50">
        <v>1.35</v>
      </c>
      <c r="S268" s="27"/>
      <c r="T268" s="692">
        <f t="shared" si="39"/>
        <v>13.759799999999998</v>
      </c>
      <c r="U268" s="1050"/>
      <c r="V268" s="14"/>
    </row>
    <row r="269" spans="1:22" ht="50.1" customHeight="1" x14ac:dyDescent="0.2">
      <c r="A269" s="1169"/>
      <c r="B269" s="1159"/>
      <c r="C269" s="465" t="s">
        <v>827</v>
      </c>
      <c r="D269" s="780" t="s">
        <v>827</v>
      </c>
      <c r="E269" s="780" t="s">
        <v>827</v>
      </c>
      <c r="F269" s="179" t="s">
        <v>827</v>
      </c>
      <c r="G269" s="89">
        <v>22</v>
      </c>
      <c r="H269" s="89"/>
      <c r="I269" s="89"/>
      <c r="J269" s="90">
        <v>10</v>
      </c>
      <c r="K269" s="89">
        <v>6.44</v>
      </c>
      <c r="L269" s="89"/>
      <c r="M269" s="89">
        <v>2.02</v>
      </c>
      <c r="N269" s="91">
        <v>3.86</v>
      </c>
      <c r="O269" s="89"/>
      <c r="P269" s="89"/>
      <c r="Q269" s="16">
        <v>2.85</v>
      </c>
      <c r="R269" s="50">
        <v>1.35</v>
      </c>
      <c r="S269" s="27"/>
      <c r="T269" s="692">
        <f t="shared" si="39"/>
        <v>13.759799999999998</v>
      </c>
      <c r="U269" s="1050"/>
      <c r="V269" s="14"/>
    </row>
    <row r="270" spans="1:22" ht="50.1" customHeight="1" x14ac:dyDescent="0.2">
      <c r="A270" s="1169"/>
      <c r="B270" s="1159"/>
      <c r="C270" s="465" t="s">
        <v>828</v>
      </c>
      <c r="D270" s="780" t="s">
        <v>828</v>
      </c>
      <c r="E270" s="780" t="s">
        <v>828</v>
      </c>
      <c r="F270" s="179" t="s">
        <v>828</v>
      </c>
      <c r="G270" s="89">
        <v>22</v>
      </c>
      <c r="H270" s="89"/>
      <c r="I270" s="89"/>
      <c r="J270" s="90">
        <v>10</v>
      </c>
      <c r="K270" s="89">
        <v>6.44</v>
      </c>
      <c r="L270" s="89"/>
      <c r="M270" s="89">
        <v>2.02</v>
      </c>
      <c r="N270" s="91">
        <v>3.86</v>
      </c>
      <c r="O270" s="89"/>
      <c r="P270" s="89"/>
      <c r="Q270" s="16">
        <v>2.85</v>
      </c>
      <c r="R270" s="50">
        <v>1.35</v>
      </c>
      <c r="S270" s="27"/>
      <c r="T270" s="692">
        <f t="shared" si="39"/>
        <v>13.759799999999998</v>
      </c>
      <c r="U270" s="1050"/>
      <c r="V270" s="14"/>
    </row>
    <row r="271" spans="1:22" ht="50.1" customHeight="1" x14ac:dyDescent="0.2">
      <c r="A271" s="1169"/>
      <c r="B271" s="1159"/>
      <c r="C271" s="465" t="s">
        <v>829</v>
      </c>
      <c r="D271" s="780" t="s">
        <v>829</v>
      </c>
      <c r="E271" s="780" t="s">
        <v>829</v>
      </c>
      <c r="F271" s="179" t="s">
        <v>829</v>
      </c>
      <c r="G271" s="89">
        <v>22</v>
      </c>
      <c r="H271" s="89"/>
      <c r="I271" s="89"/>
      <c r="J271" s="90">
        <v>10</v>
      </c>
      <c r="K271" s="89">
        <v>6.44</v>
      </c>
      <c r="L271" s="89"/>
      <c r="M271" s="89">
        <v>2.02</v>
      </c>
      <c r="N271" s="91">
        <v>3.86</v>
      </c>
      <c r="O271" s="89"/>
      <c r="P271" s="89"/>
      <c r="Q271" s="16">
        <v>2.85</v>
      </c>
      <c r="R271" s="370">
        <v>1.35</v>
      </c>
      <c r="S271" s="27"/>
      <c r="T271" s="692">
        <f t="shared" si="39"/>
        <v>13.759799999999998</v>
      </c>
      <c r="U271" s="1050"/>
      <c r="V271" s="14"/>
    </row>
    <row r="272" spans="1:22" ht="50.1" customHeight="1" x14ac:dyDescent="0.2">
      <c r="A272" s="1169"/>
      <c r="B272" s="1159"/>
      <c r="C272" s="465" t="s">
        <v>830</v>
      </c>
      <c r="D272" s="780" t="s">
        <v>830</v>
      </c>
      <c r="E272" s="780" t="s">
        <v>830</v>
      </c>
      <c r="F272" s="179" t="s">
        <v>830</v>
      </c>
      <c r="G272" s="89">
        <v>22</v>
      </c>
      <c r="H272" s="89"/>
      <c r="I272" s="89"/>
      <c r="J272" s="90">
        <v>10</v>
      </c>
      <c r="K272" s="89">
        <v>6.44</v>
      </c>
      <c r="L272" s="89"/>
      <c r="M272" s="89">
        <v>2.02</v>
      </c>
      <c r="N272" s="91">
        <v>3.86</v>
      </c>
      <c r="O272" s="89"/>
      <c r="P272" s="89"/>
      <c r="Q272" s="16">
        <v>2.85</v>
      </c>
      <c r="R272" s="50">
        <v>1.35</v>
      </c>
      <c r="S272" s="27"/>
      <c r="T272" s="692">
        <f t="shared" si="39"/>
        <v>13.759799999999998</v>
      </c>
      <c r="U272" s="1050"/>
      <c r="V272" s="14"/>
    </row>
    <row r="273" spans="1:22" ht="50.1" customHeight="1" thickBot="1" x14ac:dyDescent="0.25">
      <c r="A273" s="1170"/>
      <c r="B273" s="1160"/>
      <c r="C273" s="468" t="s">
        <v>645</v>
      </c>
      <c r="D273" s="572" t="s">
        <v>645</v>
      </c>
      <c r="E273" s="572" t="s">
        <v>645</v>
      </c>
      <c r="F273" s="183" t="s">
        <v>645</v>
      </c>
      <c r="G273" s="47">
        <v>22</v>
      </c>
      <c r="H273" s="47"/>
      <c r="I273" s="47"/>
      <c r="J273" s="92">
        <v>10</v>
      </c>
      <c r="K273" s="47">
        <v>6.44</v>
      </c>
      <c r="L273" s="47"/>
      <c r="M273" s="47">
        <v>2.02</v>
      </c>
      <c r="N273" s="93">
        <v>3.86</v>
      </c>
      <c r="O273" s="47"/>
      <c r="P273" s="47"/>
      <c r="Q273" s="46">
        <v>2.85</v>
      </c>
      <c r="R273" s="450">
        <v>1.35</v>
      </c>
      <c r="S273" s="30"/>
      <c r="T273" s="688">
        <f>SUM(K273:M273)*1.13+SUM(O273:R273)</f>
        <v>13.759799999999998</v>
      </c>
      <c r="U273" s="1055"/>
      <c r="V273" s="14"/>
    </row>
    <row r="274" spans="1:22" ht="50.1" customHeight="1" x14ac:dyDescent="0.2">
      <c r="A274" s="1168">
        <v>39</v>
      </c>
      <c r="B274" s="1151" t="s">
        <v>450</v>
      </c>
      <c r="C274" s="467" t="s">
        <v>831</v>
      </c>
      <c r="D274" s="467" t="s">
        <v>831</v>
      </c>
      <c r="E274" s="467" t="s">
        <v>831</v>
      </c>
      <c r="F274" s="181" t="s">
        <v>831</v>
      </c>
      <c r="G274" s="67">
        <v>25</v>
      </c>
      <c r="H274" s="67">
        <v>1.5</v>
      </c>
      <c r="I274" s="67">
        <v>3</v>
      </c>
      <c r="J274" s="68" t="s">
        <v>371</v>
      </c>
      <c r="K274" s="48">
        <v>5.65</v>
      </c>
      <c r="L274" s="67">
        <v>1.6</v>
      </c>
      <c r="M274" s="67">
        <v>2.2999999999999998</v>
      </c>
      <c r="N274" s="69" t="s">
        <v>372</v>
      </c>
      <c r="O274" s="45"/>
      <c r="P274" s="659">
        <v>1</v>
      </c>
      <c r="Q274" s="42">
        <v>2.85</v>
      </c>
      <c r="R274" s="67">
        <v>0.27</v>
      </c>
      <c r="S274" s="29"/>
      <c r="T274" s="690">
        <f t="shared" ref="T274:T277" si="40">SUM(K274:M274)*1.13+SUM(O274:R274)</f>
        <v>14.9115</v>
      </c>
      <c r="U274" s="1056"/>
      <c r="V274" s="14"/>
    </row>
    <row r="275" spans="1:22" ht="50.1" customHeight="1" x14ac:dyDescent="0.2">
      <c r="A275" s="1169"/>
      <c r="B275" s="1152"/>
      <c r="C275" s="460" t="s">
        <v>832</v>
      </c>
      <c r="D275" s="460" t="s">
        <v>832</v>
      </c>
      <c r="E275" s="460" t="s">
        <v>832</v>
      </c>
      <c r="F275" s="182" t="s">
        <v>832</v>
      </c>
      <c r="G275" s="50">
        <v>25</v>
      </c>
      <c r="H275" s="50">
        <v>1.5</v>
      </c>
      <c r="I275" s="50">
        <v>3</v>
      </c>
      <c r="J275" s="21" t="s">
        <v>371</v>
      </c>
      <c r="K275" s="25">
        <v>5.65</v>
      </c>
      <c r="L275" s="50">
        <v>1.6</v>
      </c>
      <c r="M275" s="50">
        <v>2.2999999999999998</v>
      </c>
      <c r="N275" s="51" t="s">
        <v>372</v>
      </c>
      <c r="O275" s="89"/>
      <c r="P275" s="89"/>
      <c r="Q275" s="16">
        <v>2.85</v>
      </c>
      <c r="R275" s="89">
        <v>1.35</v>
      </c>
      <c r="S275" s="27"/>
      <c r="T275" s="692">
        <f t="shared" si="40"/>
        <v>14.991499999999998</v>
      </c>
      <c r="U275" s="1054"/>
      <c r="V275" s="639"/>
    </row>
    <row r="276" spans="1:22" ht="50.1" customHeight="1" x14ac:dyDescent="0.2">
      <c r="A276" s="1169"/>
      <c r="B276" s="1152"/>
      <c r="C276" s="460" t="s">
        <v>833</v>
      </c>
      <c r="D276" s="460" t="s">
        <v>833</v>
      </c>
      <c r="E276" s="460" t="s">
        <v>833</v>
      </c>
      <c r="F276" s="182" t="s">
        <v>833</v>
      </c>
      <c r="G276" s="50">
        <v>25</v>
      </c>
      <c r="H276" s="50">
        <v>1.5</v>
      </c>
      <c r="I276" s="50">
        <v>3</v>
      </c>
      <c r="J276" s="21" t="s">
        <v>371</v>
      </c>
      <c r="K276" s="25">
        <v>5.65</v>
      </c>
      <c r="L276" s="50">
        <v>1.6</v>
      </c>
      <c r="M276" s="50">
        <v>2.2999999999999998</v>
      </c>
      <c r="N276" s="51" t="s">
        <v>372</v>
      </c>
      <c r="O276" s="89"/>
      <c r="P276" s="89"/>
      <c r="Q276" s="16">
        <v>2.85</v>
      </c>
      <c r="R276" s="50">
        <v>0.27</v>
      </c>
      <c r="S276" s="27"/>
      <c r="T276" s="692">
        <f t="shared" si="40"/>
        <v>13.9115</v>
      </c>
      <c r="U276" s="1054"/>
      <c r="V276" s="283"/>
    </row>
    <row r="277" spans="1:22" ht="50.1" customHeight="1" x14ac:dyDescent="0.2">
      <c r="A277" s="1169"/>
      <c r="B277" s="1152"/>
      <c r="C277" s="460" t="s">
        <v>834</v>
      </c>
      <c r="D277" s="460" t="s">
        <v>834</v>
      </c>
      <c r="E277" s="460" t="s">
        <v>834</v>
      </c>
      <c r="F277" s="182" t="s">
        <v>834</v>
      </c>
      <c r="G277" s="50">
        <v>25</v>
      </c>
      <c r="H277" s="50">
        <v>1.5</v>
      </c>
      <c r="I277" s="50">
        <v>3</v>
      </c>
      <c r="J277" s="21" t="s">
        <v>371</v>
      </c>
      <c r="K277" s="25">
        <v>5.65</v>
      </c>
      <c r="L277" s="50">
        <v>1.6</v>
      </c>
      <c r="M277" s="50">
        <v>2.2999999999999998</v>
      </c>
      <c r="N277" s="51" t="s">
        <v>372</v>
      </c>
      <c r="O277" s="89"/>
      <c r="P277" s="89"/>
      <c r="Q277" s="16">
        <v>2.85</v>
      </c>
      <c r="R277" s="89">
        <v>1.35</v>
      </c>
      <c r="S277" s="27"/>
      <c r="T277" s="692">
        <f t="shared" si="40"/>
        <v>14.991499999999998</v>
      </c>
      <c r="U277" s="1054"/>
      <c r="V277" s="638"/>
    </row>
    <row r="278" spans="1:22" ht="50.1" customHeight="1" thickBot="1" x14ac:dyDescent="0.25">
      <c r="A278" s="1170"/>
      <c r="B278" s="1153"/>
      <c r="C278" s="466" t="s">
        <v>552</v>
      </c>
      <c r="D278" s="466" t="s">
        <v>552</v>
      </c>
      <c r="E278" s="466" t="s">
        <v>552</v>
      </c>
      <c r="F278" s="180" t="s">
        <v>552</v>
      </c>
      <c r="G278" s="104">
        <v>25</v>
      </c>
      <c r="H278" s="104">
        <v>1.5</v>
      </c>
      <c r="I278" s="104">
        <v>3</v>
      </c>
      <c r="J278" s="79" t="s">
        <v>371</v>
      </c>
      <c r="K278" s="43">
        <v>5.65</v>
      </c>
      <c r="L278" s="104">
        <v>1.6</v>
      </c>
      <c r="M278" s="104">
        <v>2.2999999999999998</v>
      </c>
      <c r="N278" s="83" t="s">
        <v>372</v>
      </c>
      <c r="O278" s="47"/>
      <c r="P278" s="47"/>
      <c r="Q278" s="46">
        <v>2.85</v>
      </c>
      <c r="R278" s="47">
        <v>1.35</v>
      </c>
      <c r="S278" s="30"/>
      <c r="T278" s="688">
        <f>SUM(K278:M278)*1.13+SUM(O278:R278)</f>
        <v>14.991499999999998</v>
      </c>
      <c r="U278" s="1051"/>
      <c r="V278" s="638"/>
    </row>
    <row r="279" spans="1:22" ht="50.1" customHeight="1" thickBot="1" x14ac:dyDescent="0.25">
      <c r="A279" s="353">
        <v>40</v>
      </c>
      <c r="B279" s="352" t="s">
        <v>293</v>
      </c>
      <c r="C279" s="263" t="s">
        <v>294</v>
      </c>
      <c r="D279" s="258" t="s">
        <v>294</v>
      </c>
      <c r="E279" s="258" t="s">
        <v>295</v>
      </c>
      <c r="F279" s="56" t="s">
        <v>294</v>
      </c>
      <c r="G279" s="94">
        <v>26.06</v>
      </c>
      <c r="H279" s="94">
        <v>12.22</v>
      </c>
      <c r="I279" s="94"/>
      <c r="J279" s="97" t="s">
        <v>452</v>
      </c>
      <c r="K279" s="94">
        <v>4.1399999999999997</v>
      </c>
      <c r="L279" s="95">
        <v>2.57</v>
      </c>
      <c r="M279" s="95"/>
      <c r="N279" s="112" t="s">
        <v>453</v>
      </c>
      <c r="O279" s="94"/>
      <c r="P279" s="94"/>
      <c r="Q279" s="57">
        <v>2.85</v>
      </c>
      <c r="R279" s="95">
        <v>1.35</v>
      </c>
      <c r="S279" s="34"/>
      <c r="T279" s="1013">
        <f>SUM(K279:M279)*1.13+SUM(O279:R279)</f>
        <v>11.782299999999999</v>
      </c>
      <c r="U279" s="1057"/>
      <c r="V279" s="639"/>
    </row>
    <row r="280" spans="1:22" ht="50.1" customHeight="1" thickBot="1" x14ac:dyDescent="0.25">
      <c r="A280" s="212">
        <v>41</v>
      </c>
      <c r="B280" s="483" t="s">
        <v>488</v>
      </c>
      <c r="C280" s="233" t="s">
        <v>498</v>
      </c>
      <c r="D280" s="233" t="s">
        <v>498</v>
      </c>
      <c r="E280" s="258" t="s">
        <v>498</v>
      </c>
      <c r="F280" s="33" t="s">
        <v>498</v>
      </c>
      <c r="G280" s="94">
        <v>14</v>
      </c>
      <c r="H280" s="94">
        <v>14</v>
      </c>
      <c r="I280" s="94"/>
      <c r="J280" s="96" t="s">
        <v>499</v>
      </c>
      <c r="K280" s="94">
        <v>8.9499999999999993</v>
      </c>
      <c r="L280" s="94">
        <v>1.54</v>
      </c>
      <c r="M280" s="646">
        <v>1.62</v>
      </c>
      <c r="N280" s="112" t="s">
        <v>500</v>
      </c>
      <c r="O280" s="94"/>
      <c r="P280" s="94"/>
      <c r="Q280" s="94">
        <v>2.85</v>
      </c>
      <c r="R280" s="95">
        <v>1.35</v>
      </c>
      <c r="S280" s="34"/>
      <c r="T280" s="1013">
        <f>SUM(K280:M280)*1.13+SUM(O280:R280)</f>
        <v>17.8843</v>
      </c>
      <c r="U280" s="1058"/>
      <c r="V280" s="14"/>
    </row>
    <row r="281" spans="1:22" ht="42" customHeight="1" x14ac:dyDescent="0.2">
      <c r="A281" s="1168">
        <v>42</v>
      </c>
      <c r="B281" s="1151" t="s">
        <v>409</v>
      </c>
      <c r="C281" s="359" t="s">
        <v>910</v>
      </c>
      <c r="D281" s="359" t="s">
        <v>910</v>
      </c>
      <c r="E281" s="361"/>
      <c r="F281" s="360" t="s">
        <v>910</v>
      </c>
      <c r="G281" s="45">
        <v>15</v>
      </c>
      <c r="H281" s="67">
        <v>2.7</v>
      </c>
      <c r="I281" s="67"/>
      <c r="J281" s="87"/>
      <c r="K281" s="67">
        <v>8.09</v>
      </c>
      <c r="L281" s="681">
        <v>1.01</v>
      </c>
      <c r="M281" s="67"/>
      <c r="N281" s="685">
        <v>4.8499999999999996</v>
      </c>
      <c r="O281" s="664">
        <v>0.7</v>
      </c>
      <c r="P281" s="45"/>
      <c r="Q281" s="42">
        <v>2.85</v>
      </c>
      <c r="R281" s="45">
        <v>1.35</v>
      </c>
      <c r="S281" s="29"/>
      <c r="T281" s="690">
        <f>SUM(K281:M281)*1.13+SUM(O281:R281)</f>
        <v>15.183</v>
      </c>
      <c r="U281" s="1049"/>
      <c r="V281" s="14"/>
    </row>
    <row r="282" spans="1:22" ht="50.1" customHeight="1" x14ac:dyDescent="0.2">
      <c r="A282" s="1169"/>
      <c r="B282" s="1152"/>
      <c r="C282" s="357" t="s">
        <v>996</v>
      </c>
      <c r="D282" s="357" t="s">
        <v>996</v>
      </c>
      <c r="E282" s="362"/>
      <c r="F282" s="358" t="s">
        <v>909</v>
      </c>
      <c r="G282" s="89">
        <v>15</v>
      </c>
      <c r="H282" s="50">
        <v>2.7</v>
      </c>
      <c r="I282" s="50"/>
      <c r="J282" s="90"/>
      <c r="K282" s="50">
        <v>8.09</v>
      </c>
      <c r="L282" s="682">
        <v>1.01</v>
      </c>
      <c r="M282" s="50"/>
      <c r="N282" s="686">
        <v>4.8499999999999996</v>
      </c>
      <c r="O282" s="656">
        <v>0.7</v>
      </c>
      <c r="P282" s="89"/>
      <c r="Q282" s="16">
        <v>2.85</v>
      </c>
      <c r="R282" s="89">
        <v>1.35</v>
      </c>
      <c r="S282" s="27"/>
      <c r="T282" s="692">
        <f t="shared" ref="T282:T311" si="41">SUM(K282:M282)*1.13+SUM(O282:R282)</f>
        <v>15.183</v>
      </c>
      <c r="U282" s="1050"/>
      <c r="V282" s="14"/>
    </row>
    <row r="283" spans="1:22" ht="50.1" customHeight="1" x14ac:dyDescent="0.2">
      <c r="A283" s="1169"/>
      <c r="B283" s="1152"/>
      <c r="C283" s="357" t="s">
        <v>897</v>
      </c>
      <c r="D283" s="357" t="s">
        <v>897</v>
      </c>
      <c r="E283" s="362"/>
      <c r="F283" s="358" t="s">
        <v>897</v>
      </c>
      <c r="G283" s="89">
        <v>15</v>
      </c>
      <c r="H283" s="50">
        <v>2.7</v>
      </c>
      <c r="I283" s="50"/>
      <c r="J283" s="90"/>
      <c r="K283" s="50">
        <v>8.09</v>
      </c>
      <c r="L283" s="682">
        <v>1.01</v>
      </c>
      <c r="M283" s="50"/>
      <c r="N283" s="686">
        <v>4.8499999999999996</v>
      </c>
      <c r="O283" s="656">
        <v>0.7</v>
      </c>
      <c r="P283" s="89"/>
      <c r="Q283" s="16">
        <v>2.85</v>
      </c>
      <c r="R283" s="89">
        <v>1.35</v>
      </c>
      <c r="S283" s="27"/>
      <c r="T283" s="692">
        <f t="shared" si="41"/>
        <v>15.183</v>
      </c>
      <c r="U283" s="1050"/>
      <c r="V283" s="14"/>
    </row>
    <row r="284" spans="1:22" ht="50.1" customHeight="1" x14ac:dyDescent="0.2">
      <c r="A284" s="1169"/>
      <c r="B284" s="1152"/>
      <c r="C284" s="357" t="s">
        <v>898</v>
      </c>
      <c r="D284" s="357" t="s">
        <v>898</v>
      </c>
      <c r="E284" s="362"/>
      <c r="F284" s="358" t="s">
        <v>898</v>
      </c>
      <c r="G284" s="89">
        <v>15</v>
      </c>
      <c r="H284" s="50">
        <v>2.7</v>
      </c>
      <c r="I284" s="50"/>
      <c r="J284" s="90"/>
      <c r="K284" s="50">
        <v>8.09</v>
      </c>
      <c r="L284" s="682">
        <v>1.01</v>
      </c>
      <c r="M284" s="50"/>
      <c r="N284" s="686">
        <v>4.8499999999999996</v>
      </c>
      <c r="O284" s="656">
        <v>0.7</v>
      </c>
      <c r="P284" s="89"/>
      <c r="Q284" s="16">
        <v>2.85</v>
      </c>
      <c r="R284" s="89">
        <v>1.35</v>
      </c>
      <c r="S284" s="27"/>
      <c r="T284" s="692">
        <f t="shared" si="41"/>
        <v>15.183</v>
      </c>
      <c r="U284" s="1050"/>
      <c r="V284" s="14"/>
    </row>
    <row r="285" spans="1:22" ht="50.1" customHeight="1" x14ac:dyDescent="0.2">
      <c r="A285" s="1169"/>
      <c r="B285" s="1152"/>
      <c r="C285" s="357" t="s">
        <v>899</v>
      </c>
      <c r="D285" s="357" t="s">
        <v>899</v>
      </c>
      <c r="E285" s="362"/>
      <c r="F285" s="358" t="s">
        <v>899</v>
      </c>
      <c r="G285" s="89">
        <v>15</v>
      </c>
      <c r="H285" s="50">
        <v>2.7</v>
      </c>
      <c r="I285" s="50"/>
      <c r="J285" s="90"/>
      <c r="K285" s="50">
        <v>8.09</v>
      </c>
      <c r="L285" s="682">
        <v>1.01</v>
      </c>
      <c r="M285" s="50"/>
      <c r="N285" s="686">
        <v>4.8499999999999996</v>
      </c>
      <c r="O285" s="656">
        <v>0.7</v>
      </c>
      <c r="P285" s="89"/>
      <c r="Q285" s="16">
        <v>2.85</v>
      </c>
      <c r="R285" s="89">
        <v>1.35</v>
      </c>
      <c r="S285" s="27"/>
      <c r="T285" s="692">
        <f t="shared" si="41"/>
        <v>15.183</v>
      </c>
      <c r="U285" s="1050"/>
      <c r="V285" s="14"/>
    </row>
    <row r="286" spans="1:22" ht="50.1" customHeight="1" x14ac:dyDescent="0.2">
      <c r="A286" s="1169"/>
      <c r="B286" s="1152"/>
      <c r="C286" s="357" t="s">
        <v>900</v>
      </c>
      <c r="D286" s="357" t="s">
        <v>900</v>
      </c>
      <c r="E286" s="362"/>
      <c r="F286" s="358" t="s">
        <v>900</v>
      </c>
      <c r="G286" s="89">
        <v>15</v>
      </c>
      <c r="H286" s="50">
        <v>2.7</v>
      </c>
      <c r="I286" s="50"/>
      <c r="J286" s="90"/>
      <c r="K286" s="50">
        <v>8.09</v>
      </c>
      <c r="L286" s="682">
        <v>1.01</v>
      </c>
      <c r="M286" s="50"/>
      <c r="N286" s="686">
        <v>4.8499999999999996</v>
      </c>
      <c r="O286" s="656">
        <v>0.7</v>
      </c>
      <c r="P286" s="89"/>
      <c r="Q286" s="16">
        <v>2.85</v>
      </c>
      <c r="R286" s="89">
        <v>1.35</v>
      </c>
      <c r="S286" s="27"/>
      <c r="T286" s="692">
        <f t="shared" si="41"/>
        <v>15.183</v>
      </c>
      <c r="U286" s="1050"/>
      <c r="V286" s="14"/>
    </row>
    <row r="287" spans="1:22" ht="50.1" customHeight="1" x14ac:dyDescent="0.2">
      <c r="A287" s="1169"/>
      <c r="B287" s="1152"/>
      <c r="C287" s="357" t="s">
        <v>901</v>
      </c>
      <c r="D287" s="357" t="s">
        <v>901</v>
      </c>
      <c r="E287" s="362"/>
      <c r="F287" s="358" t="s">
        <v>901</v>
      </c>
      <c r="G287" s="89">
        <v>15</v>
      </c>
      <c r="H287" s="50">
        <v>2.7</v>
      </c>
      <c r="I287" s="50"/>
      <c r="J287" s="90"/>
      <c r="K287" s="50">
        <v>8.09</v>
      </c>
      <c r="L287" s="682">
        <v>1.01</v>
      </c>
      <c r="M287" s="50"/>
      <c r="N287" s="686">
        <v>4.8499999999999996</v>
      </c>
      <c r="O287" s="656">
        <v>0.7</v>
      </c>
      <c r="P287" s="89"/>
      <c r="Q287" s="16">
        <v>2.85</v>
      </c>
      <c r="R287" s="89">
        <v>1.35</v>
      </c>
      <c r="S287" s="27"/>
      <c r="T287" s="692">
        <f t="shared" si="41"/>
        <v>15.183</v>
      </c>
      <c r="U287" s="1050"/>
      <c r="V287" s="14"/>
    </row>
    <row r="288" spans="1:22" ht="50.1" customHeight="1" x14ac:dyDescent="0.2">
      <c r="A288" s="1169"/>
      <c r="B288" s="1152"/>
      <c r="C288" s="357" t="s">
        <v>902</v>
      </c>
      <c r="D288" s="357" t="s">
        <v>902</v>
      </c>
      <c r="E288" s="362"/>
      <c r="F288" s="358" t="s">
        <v>902</v>
      </c>
      <c r="G288" s="89">
        <v>15</v>
      </c>
      <c r="H288" s="50">
        <v>2.7</v>
      </c>
      <c r="I288" s="50"/>
      <c r="J288" s="90"/>
      <c r="K288" s="50">
        <v>8.09</v>
      </c>
      <c r="L288" s="682">
        <v>1.01</v>
      </c>
      <c r="M288" s="50"/>
      <c r="N288" s="686">
        <v>4.8499999999999996</v>
      </c>
      <c r="O288" s="656">
        <v>0.7</v>
      </c>
      <c r="P288" s="89"/>
      <c r="Q288" s="16">
        <v>2.85</v>
      </c>
      <c r="R288" s="89">
        <v>1.35</v>
      </c>
      <c r="S288" s="27"/>
      <c r="T288" s="692">
        <f t="shared" si="41"/>
        <v>15.183</v>
      </c>
      <c r="U288" s="1050"/>
      <c r="V288" s="14"/>
    </row>
    <row r="289" spans="1:22" ht="50.1" customHeight="1" x14ac:dyDescent="0.2">
      <c r="A289" s="1169"/>
      <c r="B289" s="1152"/>
      <c r="C289" s="357" t="s">
        <v>903</v>
      </c>
      <c r="D289" s="357" t="s">
        <v>903</v>
      </c>
      <c r="E289" s="362"/>
      <c r="F289" s="358" t="s">
        <v>903</v>
      </c>
      <c r="G289" s="89">
        <v>15</v>
      </c>
      <c r="H289" s="50">
        <v>2.7</v>
      </c>
      <c r="I289" s="50"/>
      <c r="J289" s="90"/>
      <c r="K289" s="50">
        <v>8.09</v>
      </c>
      <c r="L289" s="682">
        <v>1.01</v>
      </c>
      <c r="M289" s="50"/>
      <c r="N289" s="686">
        <v>4.8499999999999996</v>
      </c>
      <c r="O289" s="656">
        <v>0.7</v>
      </c>
      <c r="P289" s="89"/>
      <c r="Q289" s="16">
        <v>2.85</v>
      </c>
      <c r="R289" s="89">
        <v>1.35</v>
      </c>
      <c r="S289" s="27"/>
      <c r="T289" s="692">
        <f t="shared" si="41"/>
        <v>15.183</v>
      </c>
      <c r="U289" s="1050"/>
      <c r="V289" s="14"/>
    </row>
    <row r="290" spans="1:22" ht="50.1" customHeight="1" x14ac:dyDescent="0.2">
      <c r="A290" s="1169"/>
      <c r="B290" s="1152"/>
      <c r="C290" s="357" t="s">
        <v>904</v>
      </c>
      <c r="D290" s="357" t="s">
        <v>904</v>
      </c>
      <c r="E290" s="362"/>
      <c r="F290" s="358" t="s">
        <v>904</v>
      </c>
      <c r="G290" s="89">
        <v>15</v>
      </c>
      <c r="H290" s="50">
        <v>2.7</v>
      </c>
      <c r="I290" s="50"/>
      <c r="J290" s="90"/>
      <c r="K290" s="50">
        <v>8.09</v>
      </c>
      <c r="L290" s="682">
        <v>1.01</v>
      </c>
      <c r="M290" s="50"/>
      <c r="N290" s="686">
        <v>4.8499999999999996</v>
      </c>
      <c r="O290" s="656">
        <v>0.7</v>
      </c>
      <c r="P290" s="89"/>
      <c r="Q290" s="16">
        <v>2.85</v>
      </c>
      <c r="R290" s="89">
        <v>1.35</v>
      </c>
      <c r="S290" s="27"/>
      <c r="T290" s="692">
        <f t="shared" si="41"/>
        <v>15.183</v>
      </c>
      <c r="U290" s="1050"/>
      <c r="V290" s="14"/>
    </row>
    <row r="291" spans="1:22" ht="50.1" customHeight="1" x14ac:dyDescent="0.2">
      <c r="A291" s="1169"/>
      <c r="B291" s="1152"/>
      <c r="C291" s="357" t="s">
        <v>905</v>
      </c>
      <c r="D291" s="357" t="s">
        <v>905</v>
      </c>
      <c r="E291" s="362"/>
      <c r="F291" s="358" t="s">
        <v>905</v>
      </c>
      <c r="G291" s="89">
        <v>15</v>
      </c>
      <c r="H291" s="50">
        <v>2.7</v>
      </c>
      <c r="I291" s="50"/>
      <c r="J291" s="90"/>
      <c r="K291" s="50">
        <v>8.09</v>
      </c>
      <c r="L291" s="682">
        <v>1.01</v>
      </c>
      <c r="M291" s="50"/>
      <c r="N291" s="686">
        <v>4.8499999999999996</v>
      </c>
      <c r="O291" s="656">
        <v>0.7</v>
      </c>
      <c r="P291" s="89"/>
      <c r="Q291" s="16">
        <v>2.85</v>
      </c>
      <c r="R291" s="89">
        <v>1.35</v>
      </c>
      <c r="S291" s="27"/>
      <c r="T291" s="692">
        <f t="shared" si="41"/>
        <v>15.183</v>
      </c>
      <c r="U291" s="1050"/>
      <c r="V291" s="14"/>
    </row>
    <row r="292" spans="1:22" ht="50.1" customHeight="1" x14ac:dyDescent="0.2">
      <c r="A292" s="1169"/>
      <c r="B292" s="1152"/>
      <c r="C292" s="357" t="s">
        <v>906</v>
      </c>
      <c r="D292" s="357" t="s">
        <v>906</v>
      </c>
      <c r="E292" s="362"/>
      <c r="F292" s="358" t="s">
        <v>906</v>
      </c>
      <c r="G292" s="89">
        <v>15</v>
      </c>
      <c r="H292" s="50">
        <v>2.7</v>
      </c>
      <c r="I292" s="50"/>
      <c r="J292" s="90"/>
      <c r="K292" s="50">
        <v>8.09</v>
      </c>
      <c r="L292" s="682">
        <v>1.01</v>
      </c>
      <c r="M292" s="50"/>
      <c r="N292" s="686">
        <v>4.8499999999999996</v>
      </c>
      <c r="O292" s="656">
        <v>0.7</v>
      </c>
      <c r="P292" s="89"/>
      <c r="Q292" s="16">
        <v>2.85</v>
      </c>
      <c r="R292" s="89">
        <v>1.35</v>
      </c>
      <c r="S292" s="27"/>
      <c r="T292" s="692">
        <f t="shared" si="41"/>
        <v>15.183</v>
      </c>
      <c r="U292" s="1050"/>
      <c r="V292" s="14"/>
    </row>
    <row r="293" spans="1:22" ht="50.1" customHeight="1" x14ac:dyDescent="0.2">
      <c r="A293" s="1169"/>
      <c r="B293" s="1152"/>
      <c r="C293" s="357" t="s">
        <v>907</v>
      </c>
      <c r="D293" s="357" t="s">
        <v>907</v>
      </c>
      <c r="E293" s="362"/>
      <c r="F293" s="358" t="s">
        <v>907</v>
      </c>
      <c r="G293" s="89">
        <v>15</v>
      </c>
      <c r="H293" s="50">
        <v>2.7</v>
      </c>
      <c r="I293" s="50"/>
      <c r="J293" s="90"/>
      <c r="K293" s="50">
        <v>8.09</v>
      </c>
      <c r="L293" s="682">
        <v>1.01</v>
      </c>
      <c r="M293" s="50"/>
      <c r="N293" s="686">
        <v>4.8499999999999996</v>
      </c>
      <c r="O293" s="656">
        <v>0.7</v>
      </c>
      <c r="P293" s="89"/>
      <c r="Q293" s="16">
        <v>2.85</v>
      </c>
      <c r="R293" s="89">
        <v>1.35</v>
      </c>
      <c r="S293" s="27"/>
      <c r="T293" s="692">
        <f t="shared" si="41"/>
        <v>15.183</v>
      </c>
      <c r="U293" s="1050"/>
      <c r="V293" s="14"/>
    </row>
    <row r="294" spans="1:22" ht="50.1" customHeight="1" x14ac:dyDescent="0.2">
      <c r="A294" s="1169"/>
      <c r="B294" s="1152"/>
      <c r="C294" s="357" t="s">
        <v>908</v>
      </c>
      <c r="D294" s="357" t="s">
        <v>908</v>
      </c>
      <c r="E294" s="362"/>
      <c r="F294" s="358" t="s">
        <v>908</v>
      </c>
      <c r="G294" s="89">
        <v>15</v>
      </c>
      <c r="H294" s="50">
        <v>2.7</v>
      </c>
      <c r="I294" s="50"/>
      <c r="J294" s="90"/>
      <c r="K294" s="50">
        <v>8.09</v>
      </c>
      <c r="L294" s="682">
        <v>1.01</v>
      </c>
      <c r="M294" s="50"/>
      <c r="N294" s="686">
        <v>4.8499999999999996</v>
      </c>
      <c r="O294" s="656">
        <v>0.7</v>
      </c>
      <c r="P294" s="89"/>
      <c r="Q294" s="16">
        <v>2.85</v>
      </c>
      <c r="R294" s="89">
        <v>1.35</v>
      </c>
      <c r="S294" s="27"/>
      <c r="T294" s="692">
        <f t="shared" si="41"/>
        <v>15.183</v>
      </c>
      <c r="U294" s="1050"/>
      <c r="V294" s="14"/>
    </row>
    <row r="295" spans="1:22" ht="50.1" customHeight="1" x14ac:dyDescent="0.2">
      <c r="A295" s="1169"/>
      <c r="B295" s="1152"/>
      <c r="C295" s="357" t="s">
        <v>918</v>
      </c>
      <c r="D295" s="357" t="s">
        <v>918</v>
      </c>
      <c r="E295" s="358"/>
      <c r="F295" s="358" t="s">
        <v>918</v>
      </c>
      <c r="G295" s="89">
        <v>15</v>
      </c>
      <c r="H295" s="50">
        <v>2.7</v>
      </c>
      <c r="I295" s="50"/>
      <c r="J295" s="90"/>
      <c r="K295" s="50">
        <v>8.09</v>
      </c>
      <c r="L295" s="682">
        <v>1.01</v>
      </c>
      <c r="M295" s="50"/>
      <c r="N295" s="686">
        <v>4.8499999999999996</v>
      </c>
      <c r="O295" s="656">
        <v>0.7</v>
      </c>
      <c r="P295" s="89"/>
      <c r="Q295" s="16">
        <v>2.85</v>
      </c>
      <c r="R295" s="89">
        <v>1.35</v>
      </c>
      <c r="S295" s="27"/>
      <c r="T295" s="692">
        <f t="shared" si="41"/>
        <v>15.183</v>
      </c>
      <c r="U295" s="1050"/>
      <c r="V295" s="14"/>
    </row>
    <row r="296" spans="1:22" ht="50.1" customHeight="1" x14ac:dyDescent="0.2">
      <c r="A296" s="1169"/>
      <c r="B296" s="1152"/>
      <c r="C296" s="357" t="s">
        <v>919</v>
      </c>
      <c r="D296" s="357" t="s">
        <v>919</v>
      </c>
      <c r="E296" s="358"/>
      <c r="F296" s="358" t="s">
        <v>919</v>
      </c>
      <c r="G296" s="89">
        <v>15</v>
      </c>
      <c r="H296" s="50">
        <v>2.7</v>
      </c>
      <c r="I296" s="50"/>
      <c r="J296" s="90"/>
      <c r="K296" s="50">
        <v>8.09</v>
      </c>
      <c r="L296" s="682">
        <v>1.01</v>
      </c>
      <c r="M296" s="50"/>
      <c r="N296" s="686">
        <v>4.8499999999999996</v>
      </c>
      <c r="O296" s="656">
        <v>0.7</v>
      </c>
      <c r="P296" s="89"/>
      <c r="Q296" s="16">
        <v>2.85</v>
      </c>
      <c r="R296" s="89">
        <v>1.35</v>
      </c>
      <c r="S296" s="27"/>
      <c r="T296" s="692">
        <f t="shared" si="41"/>
        <v>15.183</v>
      </c>
      <c r="U296" s="1050"/>
      <c r="V296" s="14"/>
    </row>
    <row r="297" spans="1:22" ht="50.1" customHeight="1" x14ac:dyDescent="0.2">
      <c r="A297" s="1169"/>
      <c r="B297" s="1152"/>
      <c r="C297" s="357" t="s">
        <v>920</v>
      </c>
      <c r="D297" s="357" t="s">
        <v>920</v>
      </c>
      <c r="E297" s="358"/>
      <c r="F297" s="358" t="s">
        <v>920</v>
      </c>
      <c r="G297" s="89" t="s">
        <v>917</v>
      </c>
      <c r="H297" s="50">
        <v>2.7</v>
      </c>
      <c r="I297" s="50"/>
      <c r="J297" s="90"/>
      <c r="K297" s="50">
        <v>8.09</v>
      </c>
      <c r="L297" s="682">
        <v>1.01</v>
      </c>
      <c r="M297" s="50"/>
      <c r="N297" s="686">
        <v>4.8499999999999996</v>
      </c>
      <c r="O297" s="656">
        <v>0.7</v>
      </c>
      <c r="P297" s="89"/>
      <c r="Q297" s="16">
        <v>2.85</v>
      </c>
      <c r="R297" s="89">
        <v>1.35</v>
      </c>
      <c r="S297" s="27"/>
      <c r="T297" s="692">
        <f t="shared" si="41"/>
        <v>15.183</v>
      </c>
      <c r="U297" s="1050"/>
      <c r="V297" s="14"/>
    </row>
    <row r="298" spans="1:22" ht="50.1" customHeight="1" x14ac:dyDescent="0.2">
      <c r="A298" s="1169"/>
      <c r="B298" s="1152"/>
      <c r="C298" s="357" t="s">
        <v>921</v>
      </c>
      <c r="D298" s="357" t="s">
        <v>921</v>
      </c>
      <c r="E298" s="358"/>
      <c r="F298" s="358" t="s">
        <v>921</v>
      </c>
      <c r="G298" s="89">
        <v>15</v>
      </c>
      <c r="H298" s="50">
        <v>2.7</v>
      </c>
      <c r="I298" s="50"/>
      <c r="J298" s="90"/>
      <c r="K298" s="50">
        <v>8.09</v>
      </c>
      <c r="L298" s="682">
        <v>1.01</v>
      </c>
      <c r="M298" s="50"/>
      <c r="N298" s="686">
        <v>4.8499999999999996</v>
      </c>
      <c r="O298" s="656">
        <v>0.7</v>
      </c>
      <c r="P298" s="89"/>
      <c r="Q298" s="16">
        <v>2.85</v>
      </c>
      <c r="R298" s="89">
        <v>1.35</v>
      </c>
      <c r="S298" s="27"/>
      <c r="T298" s="692">
        <f t="shared" si="41"/>
        <v>15.183</v>
      </c>
      <c r="U298" s="1050"/>
      <c r="V298" s="14"/>
    </row>
    <row r="299" spans="1:22" ht="50.1" customHeight="1" x14ac:dyDescent="0.2">
      <c r="A299" s="1169"/>
      <c r="B299" s="1152"/>
      <c r="C299" s="357" t="s">
        <v>922</v>
      </c>
      <c r="D299" s="357" t="s">
        <v>922</v>
      </c>
      <c r="E299" s="358"/>
      <c r="F299" s="358" t="s">
        <v>922</v>
      </c>
      <c r="G299" s="89">
        <v>15</v>
      </c>
      <c r="H299" s="50">
        <v>2.7</v>
      </c>
      <c r="I299" s="50"/>
      <c r="J299" s="90"/>
      <c r="K299" s="50">
        <v>8.09</v>
      </c>
      <c r="L299" s="682">
        <v>1.01</v>
      </c>
      <c r="M299" s="50"/>
      <c r="N299" s="686">
        <v>4.8499999999999996</v>
      </c>
      <c r="O299" s="656">
        <v>0.7</v>
      </c>
      <c r="P299" s="89"/>
      <c r="Q299" s="16">
        <v>2.85</v>
      </c>
      <c r="R299" s="89">
        <v>1.35</v>
      </c>
      <c r="S299" s="27"/>
      <c r="T299" s="692">
        <f t="shared" si="41"/>
        <v>15.183</v>
      </c>
      <c r="U299" s="1050"/>
      <c r="V299" s="14"/>
    </row>
    <row r="300" spans="1:22" ht="50.1" customHeight="1" x14ac:dyDescent="0.2">
      <c r="A300" s="1169"/>
      <c r="B300" s="1152"/>
      <c r="C300" s="357" t="s">
        <v>923</v>
      </c>
      <c r="D300" s="357" t="s">
        <v>923</v>
      </c>
      <c r="E300" s="358"/>
      <c r="F300" s="358" t="s">
        <v>923</v>
      </c>
      <c r="G300" s="89">
        <v>15</v>
      </c>
      <c r="H300" s="50">
        <v>2.7</v>
      </c>
      <c r="I300" s="50"/>
      <c r="J300" s="90"/>
      <c r="K300" s="50">
        <v>8.09</v>
      </c>
      <c r="L300" s="682">
        <v>1.01</v>
      </c>
      <c r="M300" s="50"/>
      <c r="N300" s="686">
        <v>4.8499999999999996</v>
      </c>
      <c r="O300" s="656">
        <v>0.7</v>
      </c>
      <c r="P300" s="89"/>
      <c r="Q300" s="16">
        <v>2.85</v>
      </c>
      <c r="R300" s="89">
        <v>1.35</v>
      </c>
      <c r="S300" s="27"/>
      <c r="T300" s="692">
        <f t="shared" si="41"/>
        <v>15.183</v>
      </c>
      <c r="U300" s="1050"/>
      <c r="V300" s="14"/>
    </row>
    <row r="301" spans="1:22" ht="50.1" customHeight="1" x14ac:dyDescent="0.2">
      <c r="A301" s="1169"/>
      <c r="B301" s="1152"/>
      <c r="C301" s="357" t="s">
        <v>925</v>
      </c>
      <c r="D301" s="357" t="s">
        <v>925</v>
      </c>
      <c r="E301" s="358"/>
      <c r="F301" s="358" t="s">
        <v>925</v>
      </c>
      <c r="G301" s="89">
        <v>15</v>
      </c>
      <c r="H301" s="50">
        <v>2.7</v>
      </c>
      <c r="I301" s="50"/>
      <c r="J301" s="90"/>
      <c r="K301" s="50">
        <v>8.09</v>
      </c>
      <c r="L301" s="682">
        <v>1.01</v>
      </c>
      <c r="M301" s="50"/>
      <c r="N301" s="686">
        <v>4.8499999999999996</v>
      </c>
      <c r="O301" s="656">
        <v>0.7</v>
      </c>
      <c r="P301" s="89"/>
      <c r="Q301" s="16">
        <v>2.85</v>
      </c>
      <c r="R301" s="89">
        <v>1.35</v>
      </c>
      <c r="S301" s="27"/>
      <c r="T301" s="692">
        <f t="shared" si="41"/>
        <v>15.183</v>
      </c>
      <c r="U301" s="1050"/>
      <c r="V301" s="14"/>
    </row>
    <row r="302" spans="1:22" ht="50.1" customHeight="1" x14ac:dyDescent="0.2">
      <c r="A302" s="1169"/>
      <c r="B302" s="1152"/>
      <c r="C302" s="357" t="s">
        <v>926</v>
      </c>
      <c r="D302" s="357" t="s">
        <v>926</v>
      </c>
      <c r="E302" s="358"/>
      <c r="F302" s="358" t="s">
        <v>926</v>
      </c>
      <c r="G302" s="89">
        <v>15</v>
      </c>
      <c r="H302" s="50">
        <v>2.7</v>
      </c>
      <c r="I302" s="50"/>
      <c r="J302" s="90"/>
      <c r="K302" s="50">
        <v>8.09</v>
      </c>
      <c r="L302" s="682">
        <v>1.01</v>
      </c>
      <c r="M302" s="50"/>
      <c r="N302" s="686">
        <v>4.8499999999999996</v>
      </c>
      <c r="O302" s="656">
        <v>0.7</v>
      </c>
      <c r="P302" s="89"/>
      <c r="Q302" s="16">
        <v>2.85</v>
      </c>
      <c r="R302" s="89">
        <v>1.35</v>
      </c>
      <c r="S302" s="27"/>
      <c r="T302" s="692">
        <f t="shared" si="41"/>
        <v>15.183</v>
      </c>
      <c r="U302" s="1050"/>
      <c r="V302" s="14"/>
    </row>
    <row r="303" spans="1:22" ht="50.1" customHeight="1" x14ac:dyDescent="0.2">
      <c r="A303" s="1169"/>
      <c r="B303" s="1152"/>
      <c r="C303" s="357" t="s">
        <v>924</v>
      </c>
      <c r="D303" s="357" t="s">
        <v>924</v>
      </c>
      <c r="E303" s="358"/>
      <c r="F303" s="358" t="s">
        <v>924</v>
      </c>
      <c r="G303" s="89">
        <v>15</v>
      </c>
      <c r="H303" s="50">
        <v>2.7</v>
      </c>
      <c r="I303" s="50"/>
      <c r="J303" s="90"/>
      <c r="K303" s="50">
        <v>8.09</v>
      </c>
      <c r="L303" s="682">
        <v>1.01</v>
      </c>
      <c r="M303" s="50"/>
      <c r="N303" s="686">
        <v>4.8499999999999996</v>
      </c>
      <c r="O303" s="656">
        <v>0.7</v>
      </c>
      <c r="P303" s="89"/>
      <c r="Q303" s="16">
        <v>2.85</v>
      </c>
      <c r="R303" s="89">
        <v>1.35</v>
      </c>
      <c r="S303" s="27"/>
      <c r="T303" s="692">
        <f t="shared" si="41"/>
        <v>15.183</v>
      </c>
      <c r="U303" s="1050"/>
      <c r="V303" s="14"/>
    </row>
    <row r="304" spans="1:22" ht="50.1" customHeight="1" x14ac:dyDescent="0.2">
      <c r="A304" s="1169"/>
      <c r="B304" s="1152"/>
      <c r="C304" s="357" t="s">
        <v>918</v>
      </c>
      <c r="D304" s="357" t="s">
        <v>918</v>
      </c>
      <c r="E304" s="358"/>
      <c r="F304" s="358" t="s">
        <v>918</v>
      </c>
      <c r="G304" s="89">
        <v>15</v>
      </c>
      <c r="H304" s="50">
        <v>2.7</v>
      </c>
      <c r="I304" s="50"/>
      <c r="J304" s="90"/>
      <c r="K304" s="50">
        <v>8.09</v>
      </c>
      <c r="L304" s="682">
        <v>1.01</v>
      </c>
      <c r="M304" s="50"/>
      <c r="N304" s="686">
        <v>4.8499999999999996</v>
      </c>
      <c r="O304" s="656">
        <v>0.7</v>
      </c>
      <c r="P304" s="89"/>
      <c r="Q304" s="16">
        <v>2.85</v>
      </c>
      <c r="R304" s="89">
        <v>1.35</v>
      </c>
      <c r="S304" s="27"/>
      <c r="T304" s="692">
        <f t="shared" si="41"/>
        <v>15.183</v>
      </c>
      <c r="U304" s="1050"/>
      <c r="V304" s="14"/>
    </row>
    <row r="305" spans="1:22" ht="50.1" customHeight="1" x14ac:dyDescent="0.2">
      <c r="A305" s="1169"/>
      <c r="B305" s="1152"/>
      <c r="C305" s="357" t="s">
        <v>671</v>
      </c>
      <c r="D305" s="357" t="s">
        <v>671</v>
      </c>
      <c r="E305" s="357" t="s">
        <v>671</v>
      </c>
      <c r="F305" s="358" t="s">
        <v>671</v>
      </c>
      <c r="G305" s="89">
        <v>15</v>
      </c>
      <c r="H305" s="50">
        <v>2.7</v>
      </c>
      <c r="I305" s="50">
        <v>1.8</v>
      </c>
      <c r="J305" s="90"/>
      <c r="K305" s="50">
        <v>8.09</v>
      </c>
      <c r="L305" s="50">
        <v>1.01</v>
      </c>
      <c r="M305" s="625">
        <v>0.86</v>
      </c>
      <c r="N305" s="51">
        <v>4.8499999999999996</v>
      </c>
      <c r="O305" s="656">
        <v>0.7</v>
      </c>
      <c r="P305" s="89"/>
      <c r="Q305" s="16">
        <v>2.85</v>
      </c>
      <c r="R305" s="89">
        <v>1.35</v>
      </c>
      <c r="S305" s="27"/>
      <c r="T305" s="692">
        <f t="shared" si="41"/>
        <v>16.154799999999998</v>
      </c>
      <c r="U305" s="1050"/>
      <c r="V305" s="14"/>
    </row>
    <row r="306" spans="1:22" ht="50.1" customHeight="1" thickBot="1" x14ac:dyDescent="0.25">
      <c r="A306" s="1170"/>
      <c r="B306" s="1223"/>
      <c r="C306" s="365" t="s">
        <v>672</v>
      </c>
      <c r="D306" s="365" t="s">
        <v>672</v>
      </c>
      <c r="E306" s="365" t="s">
        <v>672</v>
      </c>
      <c r="F306" s="366" t="s">
        <v>672</v>
      </c>
      <c r="G306" s="346">
        <v>15</v>
      </c>
      <c r="H306" s="368">
        <v>2.7</v>
      </c>
      <c r="I306" s="368">
        <v>1.8</v>
      </c>
      <c r="J306" s="367"/>
      <c r="K306" s="368">
        <v>8.09</v>
      </c>
      <c r="L306" s="368">
        <v>1.01</v>
      </c>
      <c r="M306" s="368">
        <v>0.86</v>
      </c>
      <c r="N306" s="687">
        <v>4.8499999999999996</v>
      </c>
      <c r="O306" s="665">
        <v>0.7</v>
      </c>
      <c r="P306" s="346"/>
      <c r="Q306" s="667">
        <v>2.85</v>
      </c>
      <c r="R306" s="370">
        <v>1.35</v>
      </c>
      <c r="S306" s="369"/>
      <c r="T306" s="1016">
        <f t="shared" si="41"/>
        <v>16.154799999999998</v>
      </c>
      <c r="U306" s="1051"/>
      <c r="V306" s="14"/>
    </row>
    <row r="307" spans="1:22" ht="126" customHeight="1" x14ac:dyDescent="0.2">
      <c r="A307" s="1168">
        <v>43</v>
      </c>
      <c r="B307" s="1158" t="s">
        <v>1033</v>
      </c>
      <c r="C307" s="407" t="s">
        <v>125</v>
      </c>
      <c r="D307" s="407" t="s">
        <v>125</v>
      </c>
      <c r="E307" s="407" t="s">
        <v>125</v>
      </c>
      <c r="F307" s="375" t="s">
        <v>125</v>
      </c>
      <c r="G307" s="45">
        <v>15.45</v>
      </c>
      <c r="H307" s="45">
        <v>3</v>
      </c>
      <c r="I307" s="45">
        <v>2.5</v>
      </c>
      <c r="J307" s="671" t="s">
        <v>381</v>
      </c>
      <c r="K307" s="42">
        <v>4.66</v>
      </c>
      <c r="L307" s="42">
        <v>1.17</v>
      </c>
      <c r="M307" s="42">
        <v>0.85</v>
      </c>
      <c r="N307" s="671" t="s">
        <v>383</v>
      </c>
      <c r="O307" s="659">
        <v>1</v>
      </c>
      <c r="P307" s="45"/>
      <c r="Q307" s="42">
        <v>2.85</v>
      </c>
      <c r="R307" s="841">
        <v>1.35</v>
      </c>
      <c r="S307" s="29"/>
      <c r="T307" s="691">
        <f t="shared" si="41"/>
        <v>12.7484</v>
      </c>
      <c r="U307" s="1056"/>
      <c r="V307" s="320"/>
    </row>
    <row r="308" spans="1:22" ht="133.5" customHeight="1" x14ac:dyDescent="0.2">
      <c r="A308" s="1169"/>
      <c r="B308" s="1159"/>
      <c r="C308" s="404" t="s">
        <v>664</v>
      </c>
      <c r="D308" s="182"/>
      <c r="E308" s="376"/>
      <c r="F308" s="376" t="s">
        <v>664</v>
      </c>
      <c r="G308" s="89">
        <v>15.45</v>
      </c>
      <c r="H308" s="89"/>
      <c r="I308" s="89"/>
      <c r="J308" s="672" t="s">
        <v>381</v>
      </c>
      <c r="K308" s="16">
        <v>4.66</v>
      </c>
      <c r="L308" s="16"/>
      <c r="M308" s="16"/>
      <c r="N308" s="672" t="s">
        <v>383</v>
      </c>
      <c r="O308" s="89"/>
      <c r="P308" s="89"/>
      <c r="Q308" s="16">
        <v>2.85</v>
      </c>
      <c r="R308" s="89">
        <v>1.35</v>
      </c>
      <c r="S308" s="27"/>
      <c r="T308" s="1083">
        <f t="shared" si="41"/>
        <v>9.4657999999999998</v>
      </c>
      <c r="U308" s="1054"/>
      <c r="V308" s="14"/>
    </row>
    <row r="309" spans="1:22" ht="135.75" customHeight="1" x14ac:dyDescent="0.2">
      <c r="A309" s="1169"/>
      <c r="B309" s="1159"/>
      <c r="C309" s="404" t="s">
        <v>665</v>
      </c>
      <c r="D309" s="182"/>
      <c r="E309" s="376"/>
      <c r="F309" s="376" t="s">
        <v>665</v>
      </c>
      <c r="G309" s="89">
        <v>15.45</v>
      </c>
      <c r="H309" s="89"/>
      <c r="I309" s="89"/>
      <c r="J309" s="672" t="s">
        <v>381</v>
      </c>
      <c r="K309" s="16">
        <v>4.66</v>
      </c>
      <c r="L309" s="16"/>
      <c r="M309" s="16"/>
      <c r="N309" s="672" t="s">
        <v>383</v>
      </c>
      <c r="O309" s="89"/>
      <c r="P309" s="89"/>
      <c r="Q309" s="16">
        <v>2.85</v>
      </c>
      <c r="R309" s="89">
        <v>1.35</v>
      </c>
      <c r="S309" s="27"/>
      <c r="T309" s="913">
        <f t="shared" si="41"/>
        <v>9.4657999999999998</v>
      </c>
      <c r="U309" s="1054"/>
      <c r="V309" s="14"/>
    </row>
    <row r="310" spans="1:22" ht="129" customHeight="1" x14ac:dyDescent="0.2">
      <c r="A310" s="1169"/>
      <c r="B310" s="1159"/>
      <c r="C310" s="404" t="s">
        <v>666</v>
      </c>
      <c r="D310" s="182"/>
      <c r="E310" s="376"/>
      <c r="F310" s="376" t="s">
        <v>666</v>
      </c>
      <c r="G310" s="89">
        <v>15.45</v>
      </c>
      <c r="H310" s="89"/>
      <c r="I310" s="89"/>
      <c r="J310" s="672" t="s">
        <v>381</v>
      </c>
      <c r="K310" s="16">
        <v>4.66</v>
      </c>
      <c r="L310" s="16"/>
      <c r="M310" s="16"/>
      <c r="N310" s="672" t="s">
        <v>383</v>
      </c>
      <c r="O310" s="89"/>
      <c r="P310" s="89"/>
      <c r="Q310" s="16">
        <v>2.85</v>
      </c>
      <c r="R310" s="89">
        <v>1.35</v>
      </c>
      <c r="S310" s="27"/>
      <c r="T310" s="913">
        <f t="shared" si="41"/>
        <v>9.4657999999999998</v>
      </c>
      <c r="U310" s="1054"/>
      <c r="V310" s="14"/>
    </row>
    <row r="311" spans="1:22" ht="142.5" customHeight="1" x14ac:dyDescent="0.2">
      <c r="A311" s="1169"/>
      <c r="B311" s="1159"/>
      <c r="C311" s="404" t="s">
        <v>667</v>
      </c>
      <c r="D311" s="182"/>
      <c r="E311" s="376"/>
      <c r="F311" s="376" t="s">
        <v>667</v>
      </c>
      <c r="G311" s="89">
        <v>15.45</v>
      </c>
      <c r="H311" s="89"/>
      <c r="I311" s="89"/>
      <c r="J311" s="672" t="s">
        <v>381</v>
      </c>
      <c r="K311" s="16">
        <v>4.66</v>
      </c>
      <c r="L311" s="16"/>
      <c r="M311" s="16"/>
      <c r="N311" s="672" t="s">
        <v>383</v>
      </c>
      <c r="O311" s="89"/>
      <c r="P311" s="89"/>
      <c r="Q311" s="16">
        <v>2.85</v>
      </c>
      <c r="R311" s="89">
        <v>1.35</v>
      </c>
      <c r="S311" s="27"/>
      <c r="T311" s="913">
        <f t="shared" si="41"/>
        <v>9.4657999999999998</v>
      </c>
      <c r="U311" s="1054"/>
      <c r="V311" s="14"/>
    </row>
    <row r="312" spans="1:22" ht="137.25" customHeight="1" thickBot="1" x14ac:dyDescent="0.25">
      <c r="A312" s="1170"/>
      <c r="B312" s="1160"/>
      <c r="C312" s="409" t="s">
        <v>668</v>
      </c>
      <c r="D312" s="183"/>
      <c r="E312" s="170"/>
      <c r="F312" s="170" t="s">
        <v>668</v>
      </c>
      <c r="G312" s="47">
        <v>15.45</v>
      </c>
      <c r="H312" s="47"/>
      <c r="I312" s="47"/>
      <c r="J312" s="673" t="s">
        <v>381</v>
      </c>
      <c r="K312" s="46">
        <v>4.66</v>
      </c>
      <c r="L312" s="46"/>
      <c r="M312" s="46"/>
      <c r="N312" s="673" t="s">
        <v>383</v>
      </c>
      <c r="O312" s="47"/>
      <c r="P312" s="47"/>
      <c r="Q312" s="46">
        <v>2.85</v>
      </c>
      <c r="R312" s="47">
        <v>1.35</v>
      </c>
      <c r="S312" s="30"/>
      <c r="T312" s="914">
        <f>SUM(K312:M312)*1.13+SUM(O312:R312)</f>
        <v>9.4657999999999998</v>
      </c>
      <c r="U312" s="1055"/>
      <c r="V312" s="14"/>
    </row>
    <row r="313" spans="1:22" ht="50.1" customHeight="1" x14ac:dyDescent="0.2">
      <c r="A313" s="1168">
        <v>44</v>
      </c>
      <c r="B313" s="1158" t="s">
        <v>248</v>
      </c>
      <c r="C313" s="405" t="s">
        <v>751</v>
      </c>
      <c r="D313" s="405" t="s">
        <v>751</v>
      </c>
      <c r="E313" s="574" t="s">
        <v>751</v>
      </c>
      <c r="F313" s="178" t="s">
        <v>751</v>
      </c>
      <c r="G313" s="48">
        <v>9.15</v>
      </c>
      <c r="H313" s="48">
        <v>1.38</v>
      </c>
      <c r="I313" s="67">
        <v>3.2</v>
      </c>
      <c r="J313" s="68" t="s">
        <v>1032</v>
      </c>
      <c r="K313" s="48">
        <v>4.5199999999999996</v>
      </c>
      <c r="L313" s="48">
        <v>1.05</v>
      </c>
      <c r="M313" s="48">
        <v>1.2</v>
      </c>
      <c r="N313" s="69" t="s">
        <v>430</v>
      </c>
      <c r="O313" s="45"/>
      <c r="P313" s="45"/>
      <c r="Q313" s="42">
        <v>2.85</v>
      </c>
      <c r="R313" s="45">
        <v>0.27</v>
      </c>
      <c r="S313" s="29"/>
      <c r="T313" s="690">
        <f t="shared" ref="T313:T334" si="42">SUM(K313:M313)*1.13+SUM(O313:R313)</f>
        <v>10.770099999999999</v>
      </c>
      <c r="U313" s="1044"/>
      <c r="V313" s="14"/>
    </row>
    <row r="314" spans="1:22" ht="50.1" customHeight="1" x14ac:dyDescent="0.2">
      <c r="A314" s="1169"/>
      <c r="B314" s="1159"/>
      <c r="C314" s="406" t="s">
        <v>752</v>
      </c>
      <c r="D314" s="406" t="s">
        <v>752</v>
      </c>
      <c r="E314" s="179"/>
      <c r="F314" s="179" t="s">
        <v>752</v>
      </c>
      <c r="G314" s="25">
        <v>9.15</v>
      </c>
      <c r="H314" s="25">
        <v>1.38</v>
      </c>
      <c r="I314" s="50"/>
      <c r="J314" s="21" t="s">
        <v>1032</v>
      </c>
      <c r="K314" s="25">
        <v>4.5199999999999996</v>
      </c>
      <c r="L314" s="25">
        <v>1.05</v>
      </c>
      <c r="M314" s="25"/>
      <c r="N314" s="51" t="s">
        <v>430</v>
      </c>
      <c r="O314" s="89"/>
      <c r="P314" s="89"/>
      <c r="Q314" s="16">
        <v>2.85</v>
      </c>
      <c r="R314" s="89">
        <v>1.35</v>
      </c>
      <c r="S314" s="27"/>
      <c r="T314" s="692">
        <f t="shared" si="42"/>
        <v>10.4941</v>
      </c>
      <c r="U314" s="1038"/>
      <c r="V314" s="14"/>
    </row>
    <row r="315" spans="1:22" ht="50.1" customHeight="1" x14ac:dyDescent="0.2">
      <c r="A315" s="1169"/>
      <c r="B315" s="1159"/>
      <c r="C315" s="406" t="s">
        <v>753</v>
      </c>
      <c r="D315" s="406" t="s">
        <v>753</v>
      </c>
      <c r="E315" s="179"/>
      <c r="F315" s="179" t="s">
        <v>753</v>
      </c>
      <c r="G315" s="25">
        <v>9.15</v>
      </c>
      <c r="H315" s="25">
        <v>1.38</v>
      </c>
      <c r="I315" s="50"/>
      <c r="J315" s="21" t="s">
        <v>1032</v>
      </c>
      <c r="K315" s="25">
        <v>4.5199999999999996</v>
      </c>
      <c r="L315" s="25">
        <v>1.05</v>
      </c>
      <c r="M315" s="25"/>
      <c r="N315" s="51" t="s">
        <v>430</v>
      </c>
      <c r="O315" s="89"/>
      <c r="P315" s="89"/>
      <c r="Q315" s="16">
        <v>2.85</v>
      </c>
      <c r="R315" s="89">
        <v>1.35</v>
      </c>
      <c r="S315" s="27"/>
      <c r="T315" s="692">
        <f t="shared" si="42"/>
        <v>10.4941</v>
      </c>
      <c r="U315" s="1038"/>
      <c r="V315" s="14"/>
    </row>
    <row r="316" spans="1:22" ht="50.1" customHeight="1" x14ac:dyDescent="0.2">
      <c r="A316" s="1169"/>
      <c r="B316" s="1159"/>
      <c r="C316" s="406" t="s">
        <v>754</v>
      </c>
      <c r="D316" s="406" t="s">
        <v>754</v>
      </c>
      <c r="E316" s="573" t="s">
        <v>754</v>
      </c>
      <c r="F316" s="179" t="s">
        <v>754</v>
      </c>
      <c r="G316" s="25">
        <v>9.15</v>
      </c>
      <c r="H316" s="25">
        <v>1.38</v>
      </c>
      <c r="I316" s="50">
        <v>3.2</v>
      </c>
      <c r="J316" s="21" t="s">
        <v>1032</v>
      </c>
      <c r="K316" s="25">
        <v>4.5199999999999996</v>
      </c>
      <c r="L316" s="25">
        <v>1.05</v>
      </c>
      <c r="M316" s="25">
        <v>1.2</v>
      </c>
      <c r="N316" s="51" t="s">
        <v>430</v>
      </c>
      <c r="O316" s="89"/>
      <c r="P316" s="89"/>
      <c r="Q316" s="16">
        <v>2.85</v>
      </c>
      <c r="R316" s="89">
        <v>0.27</v>
      </c>
      <c r="S316" s="27"/>
      <c r="T316" s="692">
        <f t="shared" si="42"/>
        <v>10.770099999999999</v>
      </c>
      <c r="U316" s="1038"/>
      <c r="V316" s="14"/>
    </row>
    <row r="317" spans="1:22" ht="50.1" customHeight="1" x14ac:dyDescent="0.2">
      <c r="A317" s="1169"/>
      <c r="B317" s="1159"/>
      <c r="C317" s="406" t="s">
        <v>755</v>
      </c>
      <c r="D317" s="406" t="s">
        <v>755</v>
      </c>
      <c r="E317" s="179"/>
      <c r="F317" s="179" t="s">
        <v>755</v>
      </c>
      <c r="G317" s="25">
        <v>9.15</v>
      </c>
      <c r="H317" s="25">
        <v>1.38</v>
      </c>
      <c r="I317" s="50"/>
      <c r="J317" s="21" t="s">
        <v>1032</v>
      </c>
      <c r="K317" s="25">
        <v>4.5199999999999996</v>
      </c>
      <c r="L317" s="25">
        <v>1.05</v>
      </c>
      <c r="M317" s="25"/>
      <c r="N317" s="51" t="s">
        <v>430</v>
      </c>
      <c r="O317" s="89"/>
      <c r="P317" s="89"/>
      <c r="Q317" s="16">
        <v>2.85</v>
      </c>
      <c r="R317" s="89">
        <v>1.35</v>
      </c>
      <c r="S317" s="27"/>
      <c r="T317" s="692">
        <f t="shared" si="42"/>
        <v>10.4941</v>
      </c>
      <c r="U317" s="1038"/>
      <c r="V317" s="14"/>
    </row>
    <row r="318" spans="1:22" ht="50.1" customHeight="1" x14ac:dyDescent="0.2">
      <c r="A318" s="1169"/>
      <c r="B318" s="1159"/>
      <c r="C318" s="406" t="s">
        <v>756</v>
      </c>
      <c r="D318" s="406" t="s">
        <v>756</v>
      </c>
      <c r="E318" s="179"/>
      <c r="F318" s="179" t="s">
        <v>756</v>
      </c>
      <c r="G318" s="25">
        <v>9.15</v>
      </c>
      <c r="H318" s="25">
        <v>1.38</v>
      </c>
      <c r="I318" s="50"/>
      <c r="J318" s="21" t="s">
        <v>1032</v>
      </c>
      <c r="K318" s="25">
        <v>4.5199999999999996</v>
      </c>
      <c r="L318" s="25">
        <v>1.05</v>
      </c>
      <c r="M318" s="25"/>
      <c r="N318" s="51" t="s">
        <v>430</v>
      </c>
      <c r="O318" s="89"/>
      <c r="P318" s="89"/>
      <c r="Q318" s="16">
        <v>2.85</v>
      </c>
      <c r="R318" s="89">
        <v>1.35</v>
      </c>
      <c r="S318" s="27"/>
      <c r="T318" s="692">
        <f t="shared" si="42"/>
        <v>10.4941</v>
      </c>
      <c r="U318" s="1038"/>
      <c r="V318" s="14"/>
    </row>
    <row r="319" spans="1:22" ht="50.1" customHeight="1" x14ac:dyDescent="0.2">
      <c r="A319" s="1169"/>
      <c r="B319" s="1159"/>
      <c r="C319" s="406" t="s">
        <v>757</v>
      </c>
      <c r="D319" s="406" t="s">
        <v>757</v>
      </c>
      <c r="E319" s="179"/>
      <c r="F319" s="179" t="s">
        <v>757</v>
      </c>
      <c r="G319" s="25">
        <v>9.15</v>
      </c>
      <c r="H319" s="25">
        <v>1.38</v>
      </c>
      <c r="I319" s="50"/>
      <c r="J319" s="21" t="s">
        <v>1032</v>
      </c>
      <c r="K319" s="25">
        <v>4.5199999999999996</v>
      </c>
      <c r="L319" s="25">
        <v>1.05</v>
      </c>
      <c r="M319" s="25"/>
      <c r="N319" s="51" t="s">
        <v>430</v>
      </c>
      <c r="O319" s="89"/>
      <c r="P319" s="89"/>
      <c r="Q319" s="16">
        <v>2.85</v>
      </c>
      <c r="R319" s="50">
        <v>0.27</v>
      </c>
      <c r="S319" s="27"/>
      <c r="T319" s="692">
        <f t="shared" si="42"/>
        <v>9.4140999999999977</v>
      </c>
      <c r="U319" s="1038"/>
      <c r="V319" s="14"/>
    </row>
    <row r="320" spans="1:22" ht="50.1" customHeight="1" x14ac:dyDescent="0.2">
      <c r="A320" s="1169"/>
      <c r="B320" s="1159"/>
      <c r="C320" s="406" t="s">
        <v>758</v>
      </c>
      <c r="D320" s="406" t="s">
        <v>758</v>
      </c>
      <c r="E320" s="179"/>
      <c r="F320" s="179" t="s">
        <v>758</v>
      </c>
      <c r="G320" s="25">
        <v>9.15</v>
      </c>
      <c r="H320" s="25">
        <v>1.38</v>
      </c>
      <c r="I320" s="50"/>
      <c r="J320" s="21" t="s">
        <v>1032</v>
      </c>
      <c r="K320" s="25">
        <v>4.5199999999999996</v>
      </c>
      <c r="L320" s="25">
        <v>1.05</v>
      </c>
      <c r="M320" s="25"/>
      <c r="N320" s="51" t="s">
        <v>430</v>
      </c>
      <c r="O320" s="89"/>
      <c r="P320" s="89"/>
      <c r="Q320" s="16">
        <v>2.85</v>
      </c>
      <c r="R320" s="50">
        <v>1.35</v>
      </c>
      <c r="S320" s="27"/>
      <c r="T320" s="692">
        <f t="shared" si="42"/>
        <v>10.4941</v>
      </c>
      <c r="U320" s="1038"/>
      <c r="V320" s="14"/>
    </row>
    <row r="321" spans="1:22" ht="50.1" customHeight="1" x14ac:dyDescent="0.2">
      <c r="A321" s="1169"/>
      <c r="B321" s="1159"/>
      <c r="C321" s="406" t="s">
        <v>759</v>
      </c>
      <c r="D321" s="406" t="s">
        <v>759</v>
      </c>
      <c r="E321" s="179"/>
      <c r="F321" s="179" t="s">
        <v>759</v>
      </c>
      <c r="G321" s="25">
        <v>9.15</v>
      </c>
      <c r="H321" s="25">
        <v>1.38</v>
      </c>
      <c r="I321" s="50"/>
      <c r="J321" s="21" t="s">
        <v>1032</v>
      </c>
      <c r="K321" s="25">
        <v>4.5199999999999996</v>
      </c>
      <c r="L321" s="25">
        <v>1.05</v>
      </c>
      <c r="M321" s="25"/>
      <c r="N321" s="51" t="s">
        <v>430</v>
      </c>
      <c r="O321" s="89"/>
      <c r="P321" s="89"/>
      <c r="Q321" s="16">
        <v>2.85</v>
      </c>
      <c r="R321" s="50">
        <v>0.27</v>
      </c>
      <c r="S321" s="27"/>
      <c r="T321" s="692">
        <f t="shared" si="42"/>
        <v>9.4140999999999977</v>
      </c>
      <c r="U321" s="1038"/>
      <c r="V321" s="14"/>
    </row>
    <row r="322" spans="1:22" ht="50.1" customHeight="1" x14ac:dyDescent="0.2">
      <c r="A322" s="1169"/>
      <c r="B322" s="1159"/>
      <c r="C322" s="406" t="s">
        <v>760</v>
      </c>
      <c r="D322" s="406" t="s">
        <v>760</v>
      </c>
      <c r="E322" s="179"/>
      <c r="F322" s="179" t="s">
        <v>760</v>
      </c>
      <c r="G322" s="25">
        <v>9.15</v>
      </c>
      <c r="H322" s="25">
        <v>1.38</v>
      </c>
      <c r="I322" s="50"/>
      <c r="J322" s="21" t="s">
        <v>1032</v>
      </c>
      <c r="K322" s="25">
        <v>4.5199999999999996</v>
      </c>
      <c r="L322" s="25">
        <v>1.05</v>
      </c>
      <c r="M322" s="25"/>
      <c r="N322" s="51" t="s">
        <v>430</v>
      </c>
      <c r="O322" s="89"/>
      <c r="P322" s="89"/>
      <c r="Q322" s="16">
        <v>2.85</v>
      </c>
      <c r="R322" s="50">
        <v>1.35</v>
      </c>
      <c r="S322" s="27"/>
      <c r="T322" s="692">
        <f t="shared" si="42"/>
        <v>10.4941</v>
      </c>
      <c r="U322" s="1038"/>
      <c r="V322" s="14"/>
    </row>
    <row r="323" spans="1:22" ht="50.1" customHeight="1" x14ac:dyDescent="0.2">
      <c r="A323" s="1169"/>
      <c r="B323" s="1159"/>
      <c r="C323" s="406" t="s">
        <v>761</v>
      </c>
      <c r="D323" s="406" t="s">
        <v>761</v>
      </c>
      <c r="E323" s="179"/>
      <c r="F323" s="179" t="s">
        <v>761</v>
      </c>
      <c r="G323" s="25">
        <v>9.15</v>
      </c>
      <c r="H323" s="25">
        <v>1.38</v>
      </c>
      <c r="I323" s="50"/>
      <c r="J323" s="21" t="s">
        <v>1032</v>
      </c>
      <c r="K323" s="25">
        <v>4.5199999999999996</v>
      </c>
      <c r="L323" s="25">
        <v>1.05</v>
      </c>
      <c r="M323" s="25"/>
      <c r="N323" s="51" t="s">
        <v>430</v>
      </c>
      <c r="O323" s="89"/>
      <c r="P323" s="89"/>
      <c r="Q323" s="16">
        <v>2.85</v>
      </c>
      <c r="R323" s="50">
        <v>1.35</v>
      </c>
      <c r="S323" s="27"/>
      <c r="T323" s="692">
        <f t="shared" si="42"/>
        <v>10.4941</v>
      </c>
      <c r="U323" s="1038"/>
      <c r="V323" s="14"/>
    </row>
    <row r="324" spans="1:22" ht="50.1" customHeight="1" x14ac:dyDescent="0.2">
      <c r="A324" s="1169"/>
      <c r="B324" s="1159"/>
      <c r="C324" s="406" t="s">
        <v>762</v>
      </c>
      <c r="D324" s="406" t="s">
        <v>762</v>
      </c>
      <c r="E324" s="573" t="s">
        <v>762</v>
      </c>
      <c r="F324" s="179" t="s">
        <v>762</v>
      </c>
      <c r="G324" s="25">
        <v>9.15</v>
      </c>
      <c r="H324" s="25">
        <v>1.38</v>
      </c>
      <c r="I324" s="50">
        <v>3.2</v>
      </c>
      <c r="J324" s="21" t="s">
        <v>1032</v>
      </c>
      <c r="K324" s="25">
        <v>4.5199999999999996</v>
      </c>
      <c r="L324" s="25">
        <v>1.05</v>
      </c>
      <c r="M324" s="25">
        <v>1.2</v>
      </c>
      <c r="N324" s="51" t="s">
        <v>430</v>
      </c>
      <c r="O324" s="89"/>
      <c r="P324" s="89"/>
      <c r="Q324" s="16">
        <v>2.85</v>
      </c>
      <c r="R324" s="50">
        <v>0.27</v>
      </c>
      <c r="S324" s="27"/>
      <c r="T324" s="692">
        <f t="shared" si="42"/>
        <v>10.770099999999999</v>
      </c>
      <c r="U324" s="1038"/>
      <c r="V324" s="14"/>
    </row>
    <row r="325" spans="1:22" ht="50.1" customHeight="1" x14ac:dyDescent="0.2">
      <c r="A325" s="1169"/>
      <c r="B325" s="1159"/>
      <c r="C325" s="406" t="s">
        <v>763</v>
      </c>
      <c r="D325" s="406" t="s">
        <v>763</v>
      </c>
      <c r="E325" s="179"/>
      <c r="F325" s="179" t="s">
        <v>763</v>
      </c>
      <c r="G325" s="25">
        <v>9.15</v>
      </c>
      <c r="H325" s="25">
        <v>1.38</v>
      </c>
      <c r="I325" s="50"/>
      <c r="J325" s="21" t="s">
        <v>1032</v>
      </c>
      <c r="K325" s="25">
        <v>4.5199999999999996</v>
      </c>
      <c r="L325" s="25">
        <v>1.05</v>
      </c>
      <c r="M325" s="25"/>
      <c r="N325" s="51" t="s">
        <v>430</v>
      </c>
      <c r="O325" s="89"/>
      <c r="P325" s="89"/>
      <c r="Q325" s="16">
        <v>2.85</v>
      </c>
      <c r="R325" s="50">
        <v>1.35</v>
      </c>
      <c r="S325" s="27"/>
      <c r="T325" s="692">
        <f t="shared" si="42"/>
        <v>10.4941</v>
      </c>
      <c r="U325" s="1038"/>
      <c r="V325" s="14"/>
    </row>
    <row r="326" spans="1:22" ht="50.1" customHeight="1" x14ac:dyDescent="0.2">
      <c r="A326" s="1169"/>
      <c r="B326" s="1159"/>
      <c r="C326" s="406" t="s">
        <v>764</v>
      </c>
      <c r="D326" s="406" t="s">
        <v>764</v>
      </c>
      <c r="E326" s="179"/>
      <c r="F326" s="179" t="s">
        <v>764</v>
      </c>
      <c r="G326" s="25">
        <v>9.15</v>
      </c>
      <c r="H326" s="25">
        <v>1.38</v>
      </c>
      <c r="I326" s="50"/>
      <c r="J326" s="21" t="s">
        <v>1032</v>
      </c>
      <c r="K326" s="25">
        <v>4.5199999999999996</v>
      </c>
      <c r="L326" s="25">
        <v>1.05</v>
      </c>
      <c r="M326" s="25"/>
      <c r="N326" s="51" t="s">
        <v>430</v>
      </c>
      <c r="O326" s="89"/>
      <c r="P326" s="89"/>
      <c r="Q326" s="16">
        <v>2.85</v>
      </c>
      <c r="R326" s="50">
        <v>1.35</v>
      </c>
      <c r="S326" s="27"/>
      <c r="T326" s="692">
        <f t="shared" si="42"/>
        <v>10.4941</v>
      </c>
      <c r="U326" s="1038"/>
      <c r="V326" s="14"/>
    </row>
    <row r="327" spans="1:22" ht="50.1" customHeight="1" x14ac:dyDescent="0.2">
      <c r="A327" s="1169"/>
      <c r="B327" s="1159"/>
      <c r="C327" s="406" t="s">
        <v>765</v>
      </c>
      <c r="D327" s="406" t="s">
        <v>765</v>
      </c>
      <c r="E327" s="179"/>
      <c r="F327" s="179" t="s">
        <v>765</v>
      </c>
      <c r="G327" s="25">
        <v>9.15</v>
      </c>
      <c r="H327" s="25">
        <v>1.38</v>
      </c>
      <c r="I327" s="50"/>
      <c r="J327" s="21" t="s">
        <v>1032</v>
      </c>
      <c r="K327" s="25">
        <v>4.5199999999999996</v>
      </c>
      <c r="L327" s="25">
        <v>1.05</v>
      </c>
      <c r="M327" s="25"/>
      <c r="N327" s="51" t="s">
        <v>430</v>
      </c>
      <c r="O327" s="89"/>
      <c r="P327" s="89"/>
      <c r="Q327" s="16">
        <v>2.85</v>
      </c>
      <c r="R327" s="50">
        <v>1.35</v>
      </c>
      <c r="S327" s="27"/>
      <c r="T327" s="692">
        <f t="shared" si="42"/>
        <v>10.4941</v>
      </c>
      <c r="U327" s="1038"/>
      <c r="V327" s="14"/>
    </row>
    <row r="328" spans="1:22" ht="50.1" customHeight="1" x14ac:dyDescent="0.2">
      <c r="A328" s="1169"/>
      <c r="B328" s="1159"/>
      <c r="C328" s="406" t="s">
        <v>766</v>
      </c>
      <c r="D328" s="406" t="s">
        <v>766</v>
      </c>
      <c r="E328" s="179"/>
      <c r="F328" s="179" t="s">
        <v>766</v>
      </c>
      <c r="G328" s="25">
        <v>9.15</v>
      </c>
      <c r="H328" s="25">
        <v>1.38</v>
      </c>
      <c r="I328" s="50"/>
      <c r="J328" s="21" t="s">
        <v>1032</v>
      </c>
      <c r="K328" s="25">
        <v>4.5199999999999996</v>
      </c>
      <c r="L328" s="25">
        <v>1.05</v>
      </c>
      <c r="M328" s="25"/>
      <c r="N328" s="51" t="s">
        <v>430</v>
      </c>
      <c r="O328" s="89"/>
      <c r="P328" s="89"/>
      <c r="Q328" s="16">
        <v>2.85</v>
      </c>
      <c r="R328" s="50">
        <v>1.35</v>
      </c>
      <c r="S328" s="27"/>
      <c r="T328" s="692">
        <f t="shared" si="42"/>
        <v>10.4941</v>
      </c>
      <c r="U328" s="1038"/>
      <c r="V328" s="14"/>
    </row>
    <row r="329" spans="1:22" ht="50.1" customHeight="1" thickBot="1" x14ac:dyDescent="0.25">
      <c r="A329" s="1170"/>
      <c r="B329" s="1160"/>
      <c r="C329" s="408" t="s">
        <v>534</v>
      </c>
      <c r="D329" s="408" t="s">
        <v>534</v>
      </c>
      <c r="E329" s="180"/>
      <c r="F329" s="180" t="s">
        <v>534</v>
      </c>
      <c r="G329" s="43">
        <v>9.15</v>
      </c>
      <c r="H329" s="43">
        <v>1.38</v>
      </c>
      <c r="I329" s="104"/>
      <c r="J329" s="79" t="s">
        <v>1032</v>
      </c>
      <c r="K329" s="43">
        <v>4.5199999999999996</v>
      </c>
      <c r="L329" s="43">
        <v>1.05</v>
      </c>
      <c r="M329" s="43"/>
      <c r="N329" s="83" t="s">
        <v>430</v>
      </c>
      <c r="O329" s="47"/>
      <c r="P329" s="47"/>
      <c r="Q329" s="46">
        <v>2.85</v>
      </c>
      <c r="R329" s="104">
        <v>1.35</v>
      </c>
      <c r="S329" s="30"/>
      <c r="T329" s="688">
        <f t="shared" si="42"/>
        <v>10.4941</v>
      </c>
      <c r="U329" s="1043"/>
      <c r="V329" s="14"/>
    </row>
    <row r="330" spans="1:22" ht="76.5" x14ac:dyDescent="0.2">
      <c r="A330" s="1182">
        <v>45</v>
      </c>
      <c r="B330" s="1179" t="s">
        <v>216</v>
      </c>
      <c r="C330" s="372" t="s">
        <v>217</v>
      </c>
      <c r="D330" s="537" t="s">
        <v>217</v>
      </c>
      <c r="E330" s="537" t="s">
        <v>217</v>
      </c>
      <c r="F330" s="178" t="s">
        <v>217</v>
      </c>
      <c r="G330" s="67">
        <v>10.6</v>
      </c>
      <c r="H330" s="67">
        <v>1.97</v>
      </c>
      <c r="I330" s="45"/>
      <c r="J330" s="87">
        <v>12.57</v>
      </c>
      <c r="K330" s="45">
        <v>3.68</v>
      </c>
      <c r="L330" s="45">
        <v>1.45</v>
      </c>
      <c r="M330" s="45">
        <v>1.42</v>
      </c>
      <c r="N330" s="69" t="s">
        <v>439</v>
      </c>
      <c r="O330" s="659">
        <v>2</v>
      </c>
      <c r="P330" s="45"/>
      <c r="Q330" s="42">
        <v>2.85</v>
      </c>
      <c r="R330" s="45">
        <v>0.41</v>
      </c>
      <c r="S330" s="29"/>
      <c r="T330" s="690">
        <f t="shared" si="42"/>
        <v>12.6615</v>
      </c>
      <c r="U330" s="1044"/>
      <c r="V330" s="14"/>
    </row>
    <row r="331" spans="1:22" ht="50.1" customHeight="1" x14ac:dyDescent="0.2">
      <c r="A331" s="1183"/>
      <c r="B331" s="1180"/>
      <c r="C331" s="406" t="s">
        <v>739</v>
      </c>
      <c r="D331" s="362"/>
      <c r="E331" s="362"/>
      <c r="F331" s="179" t="s">
        <v>739</v>
      </c>
      <c r="G331" s="89">
        <v>10.6</v>
      </c>
      <c r="H331" s="89"/>
      <c r="I331" s="89"/>
      <c r="J331" s="90">
        <v>10.6</v>
      </c>
      <c r="K331" s="89">
        <v>3.68</v>
      </c>
      <c r="L331" s="89"/>
      <c r="M331" s="89"/>
      <c r="N331" s="20" t="s">
        <v>440</v>
      </c>
      <c r="O331" s="656">
        <v>2</v>
      </c>
      <c r="P331" s="89"/>
      <c r="Q331" s="16">
        <v>2.85</v>
      </c>
      <c r="R331" s="89">
        <v>1.35</v>
      </c>
      <c r="S331" s="27"/>
      <c r="T331" s="692">
        <f t="shared" si="42"/>
        <v>10.3584</v>
      </c>
      <c r="U331" s="1038"/>
      <c r="V331" s="14"/>
    </row>
    <row r="332" spans="1:22" ht="50.1" customHeight="1" x14ac:dyDescent="0.2">
      <c r="A332" s="1183"/>
      <c r="B332" s="1180"/>
      <c r="C332" s="406" t="s">
        <v>740</v>
      </c>
      <c r="D332" s="362"/>
      <c r="E332" s="362"/>
      <c r="F332" s="179" t="s">
        <v>740</v>
      </c>
      <c r="G332" s="89">
        <v>10.6</v>
      </c>
      <c r="H332" s="89"/>
      <c r="I332" s="89"/>
      <c r="J332" s="90">
        <v>10.6</v>
      </c>
      <c r="K332" s="89">
        <v>3.68</v>
      </c>
      <c r="L332" s="89"/>
      <c r="M332" s="89"/>
      <c r="N332" s="20" t="s">
        <v>440</v>
      </c>
      <c r="O332" s="656">
        <v>2</v>
      </c>
      <c r="P332" s="89"/>
      <c r="Q332" s="16">
        <v>2.85</v>
      </c>
      <c r="R332" s="89">
        <v>1.35</v>
      </c>
      <c r="S332" s="27"/>
      <c r="T332" s="692">
        <f t="shared" si="42"/>
        <v>10.3584</v>
      </c>
      <c r="U332" s="1038"/>
      <c r="V332" s="14"/>
    </row>
    <row r="333" spans="1:22" ht="50.1" customHeight="1" x14ac:dyDescent="0.2">
      <c r="A333" s="1183"/>
      <c r="B333" s="1180"/>
      <c r="C333" s="406" t="s">
        <v>741</v>
      </c>
      <c r="D333" s="362"/>
      <c r="E333" s="362"/>
      <c r="F333" s="179" t="s">
        <v>741</v>
      </c>
      <c r="G333" s="89">
        <v>10.6</v>
      </c>
      <c r="H333" s="89"/>
      <c r="I333" s="89"/>
      <c r="J333" s="90">
        <v>10.6</v>
      </c>
      <c r="K333" s="89">
        <v>3.68</v>
      </c>
      <c r="L333" s="89"/>
      <c r="M333" s="89"/>
      <c r="N333" s="20" t="s">
        <v>440</v>
      </c>
      <c r="O333" s="656">
        <v>2</v>
      </c>
      <c r="P333" s="89"/>
      <c r="Q333" s="16">
        <v>2.85</v>
      </c>
      <c r="R333" s="89">
        <v>1.35</v>
      </c>
      <c r="S333" s="27"/>
      <c r="T333" s="692">
        <f t="shared" si="42"/>
        <v>10.3584</v>
      </c>
      <c r="U333" s="1038"/>
      <c r="V333" s="14"/>
    </row>
    <row r="334" spans="1:22" ht="50.1" customHeight="1" thickBot="1" x14ac:dyDescent="0.25">
      <c r="A334" s="1205"/>
      <c r="B334" s="1227"/>
      <c r="C334" s="453" t="s">
        <v>742</v>
      </c>
      <c r="D334" s="552"/>
      <c r="E334" s="552"/>
      <c r="F334" s="394" t="s">
        <v>742</v>
      </c>
      <c r="G334" s="644">
        <v>10.6</v>
      </c>
      <c r="H334" s="644"/>
      <c r="I334" s="644"/>
      <c r="J334" s="645">
        <v>10.6</v>
      </c>
      <c r="K334" s="644">
        <v>3.68</v>
      </c>
      <c r="L334" s="644"/>
      <c r="M334" s="644"/>
      <c r="N334" s="454" t="s">
        <v>440</v>
      </c>
      <c r="O334" s="666">
        <v>2</v>
      </c>
      <c r="P334" s="644"/>
      <c r="Q334" s="288">
        <v>2.85</v>
      </c>
      <c r="R334" s="644">
        <v>1.35</v>
      </c>
      <c r="S334" s="28"/>
      <c r="T334" s="689">
        <f t="shared" si="42"/>
        <v>10.3584</v>
      </c>
      <c r="U334" s="1052"/>
      <c r="V334" s="14"/>
    </row>
    <row r="335" spans="1:22" ht="50.1" customHeight="1" x14ac:dyDescent="0.2">
      <c r="A335" s="1168">
        <v>46</v>
      </c>
      <c r="B335" s="1158" t="s">
        <v>236</v>
      </c>
      <c r="C335" s="489" t="s">
        <v>746</v>
      </c>
      <c r="D335" s="489" t="s">
        <v>746</v>
      </c>
      <c r="E335" s="489" t="s">
        <v>746</v>
      </c>
      <c r="F335" s="181" t="s">
        <v>746</v>
      </c>
      <c r="G335" s="668">
        <v>12.3</v>
      </c>
      <c r="H335" s="45">
        <v>8</v>
      </c>
      <c r="I335" s="45">
        <v>2</v>
      </c>
      <c r="J335" s="63">
        <v>12.3</v>
      </c>
      <c r="K335" s="668">
        <v>7.06</v>
      </c>
      <c r="L335" s="45">
        <v>1.9</v>
      </c>
      <c r="M335" s="45">
        <v>1.1000000000000001</v>
      </c>
      <c r="N335" s="675" t="s">
        <v>1068</v>
      </c>
      <c r="O335" s="844">
        <v>4</v>
      </c>
      <c r="P335" s="839"/>
      <c r="Q335" s="668">
        <v>2.85</v>
      </c>
      <c r="R335" s="839">
        <v>1.35</v>
      </c>
      <c r="S335" s="61"/>
      <c r="T335" s="691">
        <f t="shared" ref="T335" si="43">SUM(K335:M335)*1.13+SUM(O335:R335)</f>
        <v>19.567799999999998</v>
      </c>
      <c r="U335" s="1062"/>
    </row>
    <row r="336" spans="1:22" ht="50.1" customHeight="1" x14ac:dyDescent="0.25">
      <c r="A336" s="1169"/>
      <c r="B336" s="1159"/>
      <c r="C336" s="553" t="s">
        <v>462</v>
      </c>
      <c r="D336" s="376"/>
      <c r="E336" s="376"/>
      <c r="F336" s="182" t="s">
        <v>462</v>
      </c>
      <c r="G336" s="16">
        <v>12.3</v>
      </c>
      <c r="H336" s="89"/>
      <c r="I336" s="89"/>
      <c r="J336" s="26"/>
      <c r="K336" s="16">
        <v>7.06</v>
      </c>
      <c r="L336" s="89"/>
      <c r="M336" s="89"/>
      <c r="N336" s="17" t="s">
        <v>1067</v>
      </c>
      <c r="O336" s="89"/>
      <c r="P336" s="656">
        <v>3</v>
      </c>
      <c r="Q336" s="16">
        <v>2.85</v>
      </c>
      <c r="R336" s="89">
        <v>1.35</v>
      </c>
      <c r="S336" s="27"/>
      <c r="T336" s="692">
        <f t="shared" ref="T336:T337" si="44">SUM(K336:M336)*1.13+SUM(O336:R336)</f>
        <v>15.177799999999998</v>
      </c>
      <c r="U336" s="1041"/>
      <c r="V336" s="322"/>
    </row>
    <row r="337" spans="1:22" ht="50.1" customHeight="1" thickBot="1" x14ac:dyDescent="0.3">
      <c r="A337" s="1170"/>
      <c r="B337" s="1160"/>
      <c r="C337" s="453" t="s">
        <v>747</v>
      </c>
      <c r="D337" s="552"/>
      <c r="E337" s="552"/>
      <c r="F337" s="556" t="s">
        <v>747</v>
      </c>
      <c r="G337" s="314">
        <v>12.3</v>
      </c>
      <c r="H337" s="644"/>
      <c r="I337" s="644"/>
      <c r="J337" s="301"/>
      <c r="K337" s="314">
        <v>7.06</v>
      </c>
      <c r="L337" s="644"/>
      <c r="M337" s="644"/>
      <c r="N337" s="17" t="s">
        <v>1067</v>
      </c>
      <c r="O337" s="89"/>
      <c r="P337" s="836"/>
      <c r="Q337" s="288">
        <v>2.85</v>
      </c>
      <c r="R337" s="836">
        <v>1.35</v>
      </c>
      <c r="S337" s="28"/>
      <c r="T337" s="914">
        <f t="shared" si="44"/>
        <v>12.177799999999998</v>
      </c>
      <c r="U337" s="995"/>
      <c r="V337" s="322"/>
    </row>
    <row r="338" spans="1:22" ht="50.1" customHeight="1" thickBot="1" x14ac:dyDescent="0.3">
      <c r="A338" s="1168">
        <v>47</v>
      </c>
      <c r="B338" s="1158" t="s">
        <v>481</v>
      </c>
      <c r="C338" s="574" t="s">
        <v>257</v>
      </c>
      <c r="D338" s="489" t="s">
        <v>257</v>
      </c>
      <c r="E338" s="489" t="s">
        <v>257</v>
      </c>
      <c r="F338" s="178" t="s">
        <v>257</v>
      </c>
      <c r="G338" s="42" t="s">
        <v>1078</v>
      </c>
      <c r="H338" s="45"/>
      <c r="I338" s="45"/>
      <c r="J338" s="63" t="s">
        <v>1078</v>
      </c>
      <c r="K338" s="45">
        <v>3.85</v>
      </c>
      <c r="L338" s="45">
        <v>0.39</v>
      </c>
      <c r="M338" s="45">
        <v>0.39</v>
      </c>
      <c r="N338" s="44">
        <v>2.31</v>
      </c>
      <c r="O338" s="45"/>
      <c r="P338" s="45"/>
      <c r="Q338" s="42">
        <v>2.85</v>
      </c>
      <c r="R338" s="45">
        <v>1.35</v>
      </c>
      <c r="S338" s="29"/>
      <c r="T338" s="693">
        <f>SUM(K338:M338)*1.13+SUM(O338:R338)</f>
        <v>9.4318999999999988</v>
      </c>
      <c r="V338" s="322"/>
    </row>
    <row r="339" spans="1:22" ht="50.1" customHeight="1" x14ac:dyDescent="0.25">
      <c r="A339" s="1169"/>
      <c r="B339" s="1159"/>
      <c r="C339" s="573" t="s">
        <v>258</v>
      </c>
      <c r="D339" s="571" t="s">
        <v>258</v>
      </c>
      <c r="E339" s="571" t="s">
        <v>258</v>
      </c>
      <c r="F339" s="179" t="s">
        <v>258</v>
      </c>
      <c r="G339" s="16" t="s">
        <v>1078</v>
      </c>
      <c r="H339" s="89"/>
      <c r="I339" s="89"/>
      <c r="J339" s="26" t="s">
        <v>1078</v>
      </c>
      <c r="K339" s="89">
        <v>3.85</v>
      </c>
      <c r="L339" s="45">
        <v>0.39</v>
      </c>
      <c r="M339" s="45">
        <v>0.39</v>
      </c>
      <c r="N339" s="17">
        <v>2.31</v>
      </c>
      <c r="O339" s="89"/>
      <c r="P339" s="89"/>
      <c r="Q339" s="16">
        <v>2.85</v>
      </c>
      <c r="R339" s="50">
        <v>0.41</v>
      </c>
      <c r="S339" s="27"/>
      <c r="T339" s="913">
        <f>SUM(K339:M339)*1.13+SUM(O339:R339)</f>
        <v>8.4918999999999993</v>
      </c>
      <c r="U339" s="1041"/>
      <c r="V339" s="322"/>
    </row>
    <row r="340" spans="1:22" ht="50.1" customHeight="1" x14ac:dyDescent="0.25">
      <c r="A340" s="1169"/>
      <c r="B340" s="1159"/>
      <c r="C340" s="571" t="s">
        <v>788</v>
      </c>
      <c r="D340" s="594"/>
      <c r="E340" s="594"/>
      <c r="F340" s="182" t="s">
        <v>788</v>
      </c>
      <c r="G340" s="89">
        <v>12.98</v>
      </c>
      <c r="H340" s="89"/>
      <c r="I340" s="89"/>
      <c r="J340" s="90">
        <v>12.98</v>
      </c>
      <c r="K340" s="89">
        <v>3.85</v>
      </c>
      <c r="L340" s="89">
        <v>0.39</v>
      </c>
      <c r="M340" s="89"/>
      <c r="N340" s="17">
        <v>2.31</v>
      </c>
      <c r="O340" s="50"/>
      <c r="P340" s="656">
        <v>1</v>
      </c>
      <c r="Q340" s="16">
        <v>2.85</v>
      </c>
      <c r="R340" s="89">
        <v>1.35</v>
      </c>
      <c r="S340" s="27"/>
      <c r="T340" s="692">
        <f t="shared" ref="T340:T341" si="45">SUM(K340:M340)*1.13+SUM(O340:R340)</f>
        <v>9.9911999999999992</v>
      </c>
      <c r="U340" s="1041"/>
      <c r="V340" s="322"/>
    </row>
    <row r="341" spans="1:22" ht="50.1" customHeight="1" x14ac:dyDescent="0.25">
      <c r="A341" s="1169"/>
      <c r="B341" s="1159"/>
      <c r="C341" s="571" t="s">
        <v>789</v>
      </c>
      <c r="D341" s="593"/>
      <c r="E341" s="593"/>
      <c r="F341" s="182" t="s">
        <v>789</v>
      </c>
      <c r="G341" s="89">
        <v>12.98</v>
      </c>
      <c r="H341" s="89"/>
      <c r="I341" s="89"/>
      <c r="J341" s="90">
        <v>12.98</v>
      </c>
      <c r="K341" s="89">
        <v>3.85</v>
      </c>
      <c r="L341" s="89"/>
      <c r="M341" s="89"/>
      <c r="N341" s="17">
        <v>2.31</v>
      </c>
      <c r="O341" s="656">
        <v>1</v>
      </c>
      <c r="P341" s="50"/>
      <c r="Q341" s="16">
        <v>2.85</v>
      </c>
      <c r="R341" s="89">
        <v>1.35</v>
      </c>
      <c r="S341" s="27"/>
      <c r="T341" s="692">
        <f t="shared" si="45"/>
        <v>9.5504999999999995</v>
      </c>
      <c r="U341" s="1041"/>
      <c r="V341" s="322"/>
    </row>
    <row r="342" spans="1:22" ht="50.1" customHeight="1" thickBot="1" x14ac:dyDescent="0.3">
      <c r="A342" s="1170"/>
      <c r="B342" s="1160"/>
      <c r="C342" s="572" t="s">
        <v>790</v>
      </c>
      <c r="D342" s="595"/>
      <c r="E342" s="595"/>
      <c r="F342" s="183" t="s">
        <v>790</v>
      </c>
      <c r="G342" s="47">
        <v>12.98</v>
      </c>
      <c r="H342" s="47"/>
      <c r="I342" s="47"/>
      <c r="J342" s="92">
        <v>12.98</v>
      </c>
      <c r="K342" s="47">
        <v>3.85</v>
      </c>
      <c r="L342" s="47"/>
      <c r="M342" s="47"/>
      <c r="N342" s="76">
        <v>2.31</v>
      </c>
      <c r="O342" s="104"/>
      <c r="P342" s="658">
        <v>1</v>
      </c>
      <c r="Q342" s="46">
        <v>2.85</v>
      </c>
      <c r="R342" s="47">
        <v>1.35</v>
      </c>
      <c r="S342" s="30"/>
      <c r="T342" s="688">
        <f>SUM(K342:M342)*1.13+SUM(O342:R342)</f>
        <v>9.5504999999999995</v>
      </c>
      <c r="V342" s="322"/>
    </row>
    <row r="343" spans="1:22" ht="50.1" customHeight="1" thickBot="1" x14ac:dyDescent="0.3">
      <c r="A343" s="31">
        <v>48</v>
      </c>
      <c r="B343" s="352" t="s">
        <v>81</v>
      </c>
      <c r="C343" s="1085" t="s">
        <v>82</v>
      </c>
      <c r="D343" s="1086" t="s">
        <v>82</v>
      </c>
      <c r="E343" s="1086" t="s">
        <v>82</v>
      </c>
      <c r="F343" s="33" t="s">
        <v>596</v>
      </c>
      <c r="G343" s="95">
        <v>20</v>
      </c>
      <c r="H343" s="94">
        <v>5</v>
      </c>
      <c r="I343" s="94">
        <v>5</v>
      </c>
      <c r="J343" s="65" t="s">
        <v>387</v>
      </c>
      <c r="K343" s="94">
        <v>6</v>
      </c>
      <c r="L343" s="94">
        <v>2.5</v>
      </c>
      <c r="M343" s="94">
        <v>2</v>
      </c>
      <c r="N343" s="66" t="s">
        <v>324</v>
      </c>
      <c r="O343" s="663">
        <v>1</v>
      </c>
      <c r="P343" s="663">
        <v>1</v>
      </c>
      <c r="Q343" s="57">
        <v>2.85</v>
      </c>
      <c r="R343" s="95">
        <v>0.41</v>
      </c>
      <c r="S343" s="34"/>
      <c r="T343" s="1013">
        <f t="shared" ref="T343" si="46">SUM(K343:M343)*1.13+SUM(O343:R343)</f>
        <v>17.125</v>
      </c>
      <c r="U343" s="1058"/>
      <c r="V343" s="322"/>
    </row>
    <row r="344" spans="1:22" ht="50.1" customHeight="1" x14ac:dyDescent="0.25">
      <c r="A344" s="1087"/>
      <c r="B344" s="676"/>
      <c r="C344" s="676"/>
      <c r="D344" s="832"/>
      <c r="E344" s="832"/>
      <c r="F344" s="677"/>
      <c r="G344" s="676"/>
      <c r="H344" s="676"/>
      <c r="I344" s="676"/>
      <c r="J344" s="676"/>
      <c r="K344" s="676"/>
      <c r="L344" s="676"/>
      <c r="M344" s="676"/>
      <c r="N344" s="676"/>
      <c r="O344" s="676"/>
      <c r="P344" s="676"/>
      <c r="Q344" s="676"/>
      <c r="R344" s="676"/>
      <c r="S344" s="325"/>
      <c r="T344" s="678"/>
      <c r="U344" s="1114"/>
      <c r="V344" s="322"/>
    </row>
    <row r="345" spans="1:22" ht="50.1" customHeight="1" x14ac:dyDescent="0.25">
      <c r="A345" s="11"/>
      <c r="B345" s="325"/>
      <c r="C345" s="325"/>
      <c r="D345" s="325"/>
      <c r="E345" s="325"/>
      <c r="F345" s="677"/>
      <c r="G345" s="676"/>
      <c r="H345" s="676"/>
      <c r="I345" s="676"/>
      <c r="J345" s="676"/>
      <c r="K345" s="676"/>
      <c r="L345" s="676"/>
      <c r="M345" s="676"/>
      <c r="N345" s="676"/>
      <c r="O345" s="676"/>
      <c r="P345" s="676"/>
      <c r="Q345" s="676"/>
      <c r="R345" s="676"/>
      <c r="S345" s="325"/>
      <c r="T345" s="678"/>
      <c r="U345" s="325"/>
      <c r="V345" s="14"/>
    </row>
    <row r="346" spans="1:22" ht="50.1" customHeight="1" thickBot="1" x14ac:dyDescent="0.3">
      <c r="A346" s="11"/>
      <c r="B346" s="860" t="s">
        <v>1028</v>
      </c>
      <c r="C346" s="934"/>
      <c r="D346" s="934"/>
      <c r="E346" s="934"/>
      <c r="F346" s="934"/>
      <c r="G346" s="934"/>
      <c r="H346" s="934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T346" s="11"/>
      <c r="U346" s="1007"/>
      <c r="V346" s="14"/>
    </row>
    <row r="347" spans="1:22" ht="50.1" customHeight="1" thickBot="1" x14ac:dyDescent="0.25">
      <c r="A347" s="31">
        <v>1</v>
      </c>
      <c r="B347" s="85" t="s">
        <v>28</v>
      </c>
      <c r="C347" s="267" t="s">
        <v>29</v>
      </c>
      <c r="D347" s="1088" t="s">
        <v>29</v>
      </c>
      <c r="E347" s="222"/>
      <c r="F347" s="33" t="s">
        <v>29</v>
      </c>
      <c r="G347" s="94">
        <v>38</v>
      </c>
      <c r="H347" s="94"/>
      <c r="I347" s="94"/>
      <c r="J347" s="99">
        <v>38</v>
      </c>
      <c r="K347" s="94">
        <v>5</v>
      </c>
      <c r="L347" s="94">
        <v>1.5</v>
      </c>
      <c r="M347" s="94"/>
      <c r="N347" s="100">
        <v>3</v>
      </c>
      <c r="O347" s="663">
        <v>1</v>
      </c>
      <c r="P347" s="94"/>
      <c r="Q347" s="65">
        <v>2.85</v>
      </c>
      <c r="R347" s="96">
        <v>1.35</v>
      </c>
      <c r="S347" s="34"/>
      <c r="T347" s="1023">
        <f>SUM(K347:M347)*1.13+SUM(O347:R347)</f>
        <v>12.544999999999998</v>
      </c>
      <c r="U347" s="1058"/>
      <c r="V347" s="14"/>
    </row>
    <row r="348" spans="1:22" ht="50.1" customHeight="1" x14ac:dyDescent="0.2">
      <c r="A348" s="1123">
        <f>A347+1</f>
        <v>2</v>
      </c>
      <c r="B348" s="1126" t="s">
        <v>47</v>
      </c>
      <c r="C348" s="264" t="s">
        <v>48</v>
      </c>
      <c r="D348" s="265" t="s">
        <v>48</v>
      </c>
      <c r="E348" s="215"/>
      <c r="F348" s="181" t="s">
        <v>48</v>
      </c>
      <c r="G348" s="45">
        <v>6</v>
      </c>
      <c r="H348" s="45"/>
      <c r="I348" s="45"/>
      <c r="J348" s="87">
        <v>3.6</v>
      </c>
      <c r="K348" s="45">
        <v>5.17</v>
      </c>
      <c r="L348" s="45">
        <v>0.82</v>
      </c>
      <c r="M348" s="45"/>
      <c r="N348" s="44" t="s">
        <v>318</v>
      </c>
      <c r="O348" s="659">
        <v>0.45</v>
      </c>
      <c r="P348" s="659">
        <v>0.45</v>
      </c>
      <c r="Q348" s="63">
        <v>2.85</v>
      </c>
      <c r="R348" s="87">
        <v>1.35</v>
      </c>
      <c r="S348" s="29"/>
      <c r="T348" s="1018">
        <f>SUM(K348:M348)*1.13+SUM(O348:R348)</f>
        <v>11.8687</v>
      </c>
      <c r="U348" s="1056"/>
      <c r="V348" s="14"/>
    </row>
    <row r="349" spans="1:22" ht="50.1" customHeight="1" x14ac:dyDescent="0.2">
      <c r="A349" s="1124"/>
      <c r="B349" s="1127"/>
      <c r="C349" s="501" t="s">
        <v>525</v>
      </c>
      <c r="D349" s="1137"/>
      <c r="E349" s="1137"/>
      <c r="F349" s="182" t="s">
        <v>525</v>
      </c>
      <c r="G349" s="89">
        <v>6</v>
      </c>
      <c r="H349" s="89"/>
      <c r="I349" s="89"/>
      <c r="J349" s="90">
        <v>3.6</v>
      </c>
      <c r="K349" s="89">
        <v>5.54</v>
      </c>
      <c r="L349" s="89"/>
      <c r="M349" s="89"/>
      <c r="N349" s="91">
        <v>3.32</v>
      </c>
      <c r="O349" s="89"/>
      <c r="P349" s="89"/>
      <c r="Q349" s="26">
        <v>2.85</v>
      </c>
      <c r="R349" s="90">
        <v>1.35</v>
      </c>
      <c r="S349" s="27"/>
      <c r="T349" s="1019">
        <f t="shared" ref="T349:T369" si="47">SUM(K349:M349)*1.13+SUM(O349:R349)</f>
        <v>10.4602</v>
      </c>
      <c r="U349" s="1054"/>
      <c r="V349" s="14"/>
    </row>
    <row r="350" spans="1:22" ht="50.1" customHeight="1" x14ac:dyDescent="0.2">
      <c r="A350" s="1124"/>
      <c r="B350" s="1127"/>
      <c r="C350" s="501" t="s">
        <v>526</v>
      </c>
      <c r="D350" s="1137"/>
      <c r="E350" s="1137"/>
      <c r="F350" s="182" t="s">
        <v>526</v>
      </c>
      <c r="G350" s="89">
        <v>6</v>
      </c>
      <c r="H350" s="89"/>
      <c r="I350" s="89"/>
      <c r="J350" s="90">
        <v>3.6</v>
      </c>
      <c r="K350" s="89">
        <v>5.54</v>
      </c>
      <c r="L350" s="89"/>
      <c r="M350" s="89"/>
      <c r="N350" s="91">
        <v>3.32</v>
      </c>
      <c r="O350" s="89"/>
      <c r="P350" s="89"/>
      <c r="Q350" s="26">
        <v>2.85</v>
      </c>
      <c r="R350" s="90">
        <v>1.35</v>
      </c>
      <c r="S350" s="27"/>
      <c r="T350" s="1019">
        <f t="shared" si="47"/>
        <v>10.4602</v>
      </c>
      <c r="U350" s="1054"/>
      <c r="V350" s="14"/>
    </row>
    <row r="351" spans="1:22" ht="50.1" customHeight="1" x14ac:dyDescent="0.2">
      <c r="A351" s="1124"/>
      <c r="B351" s="1127"/>
      <c r="C351" s="501" t="s">
        <v>527</v>
      </c>
      <c r="D351" s="1137"/>
      <c r="E351" s="1137"/>
      <c r="F351" s="182" t="s">
        <v>527</v>
      </c>
      <c r="G351" s="89">
        <v>6</v>
      </c>
      <c r="H351" s="89"/>
      <c r="I351" s="89"/>
      <c r="J351" s="90">
        <v>3.6</v>
      </c>
      <c r="K351" s="89">
        <v>5.54</v>
      </c>
      <c r="L351" s="89"/>
      <c r="M351" s="89"/>
      <c r="N351" s="91">
        <v>3.32</v>
      </c>
      <c r="O351" s="89"/>
      <c r="P351" s="89"/>
      <c r="Q351" s="26">
        <v>2.85</v>
      </c>
      <c r="R351" s="90">
        <v>1.35</v>
      </c>
      <c r="S351" s="27"/>
      <c r="T351" s="1019">
        <f t="shared" si="47"/>
        <v>10.4602</v>
      </c>
      <c r="U351" s="1054"/>
      <c r="V351" s="14"/>
    </row>
    <row r="352" spans="1:22" ht="50.1" customHeight="1" x14ac:dyDescent="0.2">
      <c r="A352" s="1124"/>
      <c r="B352" s="1127"/>
      <c r="C352" s="501" t="s">
        <v>528</v>
      </c>
      <c r="D352" s="1137"/>
      <c r="E352" s="1137"/>
      <c r="F352" s="182" t="s">
        <v>528</v>
      </c>
      <c r="G352" s="89">
        <v>6</v>
      </c>
      <c r="H352" s="89"/>
      <c r="I352" s="89"/>
      <c r="J352" s="90">
        <v>3.6</v>
      </c>
      <c r="K352" s="89">
        <v>5.54</v>
      </c>
      <c r="L352" s="89"/>
      <c r="M352" s="89"/>
      <c r="N352" s="91">
        <v>3.32</v>
      </c>
      <c r="O352" s="89"/>
      <c r="P352" s="89"/>
      <c r="Q352" s="26">
        <v>2.85</v>
      </c>
      <c r="R352" s="90">
        <v>1.35</v>
      </c>
      <c r="S352" s="27"/>
      <c r="T352" s="1019">
        <f t="shared" si="47"/>
        <v>10.4602</v>
      </c>
      <c r="U352" s="1054"/>
      <c r="V352" s="14"/>
    </row>
    <row r="353" spans="1:22" ht="50.1" customHeight="1" x14ac:dyDescent="0.2">
      <c r="A353" s="1124"/>
      <c r="B353" s="1127"/>
      <c r="C353" s="501" t="s">
        <v>529</v>
      </c>
      <c r="D353" s="1137"/>
      <c r="E353" s="1137"/>
      <c r="F353" s="182" t="s">
        <v>529</v>
      </c>
      <c r="G353" s="89">
        <v>6</v>
      </c>
      <c r="H353" s="89"/>
      <c r="I353" s="89"/>
      <c r="J353" s="90">
        <v>3.6</v>
      </c>
      <c r="K353" s="89">
        <v>5.54</v>
      </c>
      <c r="L353" s="89"/>
      <c r="M353" s="89"/>
      <c r="N353" s="91">
        <v>3.32</v>
      </c>
      <c r="O353" s="89"/>
      <c r="P353" s="89"/>
      <c r="Q353" s="26">
        <v>2.85</v>
      </c>
      <c r="R353" s="90">
        <v>1.35</v>
      </c>
      <c r="S353" s="27"/>
      <c r="T353" s="1019">
        <f t="shared" si="47"/>
        <v>10.4602</v>
      </c>
      <c r="U353" s="1054"/>
      <c r="V353" s="14"/>
    </row>
    <row r="354" spans="1:22" ht="50.1" customHeight="1" x14ac:dyDescent="0.2">
      <c r="A354" s="1124"/>
      <c r="B354" s="1127"/>
      <c r="C354" s="501" t="s">
        <v>530</v>
      </c>
      <c r="D354" s="1137"/>
      <c r="E354" s="1137"/>
      <c r="F354" s="182" t="s">
        <v>530</v>
      </c>
      <c r="G354" s="89">
        <v>6</v>
      </c>
      <c r="H354" s="89"/>
      <c r="I354" s="89"/>
      <c r="J354" s="90">
        <v>3.6</v>
      </c>
      <c r="K354" s="89">
        <v>5.54</v>
      </c>
      <c r="L354" s="89"/>
      <c r="M354" s="89"/>
      <c r="N354" s="91">
        <v>3.32</v>
      </c>
      <c r="O354" s="89"/>
      <c r="P354" s="89"/>
      <c r="Q354" s="26">
        <v>2.85</v>
      </c>
      <c r="R354" s="90">
        <v>1.35</v>
      </c>
      <c r="S354" s="27"/>
      <c r="T354" s="1019">
        <f t="shared" si="47"/>
        <v>10.4602</v>
      </c>
      <c r="U354" s="1054"/>
      <c r="V354" s="14"/>
    </row>
    <row r="355" spans="1:22" ht="50.1" customHeight="1" x14ac:dyDescent="0.2">
      <c r="A355" s="1124"/>
      <c r="B355" s="1127"/>
      <c r="C355" s="501" t="s">
        <v>531</v>
      </c>
      <c r="D355" s="1137"/>
      <c r="E355" s="1137"/>
      <c r="F355" s="182" t="s">
        <v>531</v>
      </c>
      <c r="G355" s="89">
        <v>6</v>
      </c>
      <c r="H355" s="89"/>
      <c r="I355" s="89"/>
      <c r="J355" s="90">
        <v>3.6</v>
      </c>
      <c r="K355" s="89">
        <v>5.54</v>
      </c>
      <c r="L355" s="89"/>
      <c r="M355" s="89"/>
      <c r="N355" s="91">
        <v>3.32</v>
      </c>
      <c r="O355" s="89"/>
      <c r="P355" s="89"/>
      <c r="Q355" s="26">
        <v>2.85</v>
      </c>
      <c r="R355" s="90">
        <v>1.35</v>
      </c>
      <c r="S355" s="27"/>
      <c r="T355" s="1019">
        <f t="shared" si="47"/>
        <v>10.4602</v>
      </c>
      <c r="U355" s="1054"/>
      <c r="V355" s="14"/>
    </row>
    <row r="356" spans="1:22" ht="50.1" customHeight="1" x14ac:dyDescent="0.2">
      <c r="A356" s="1124"/>
      <c r="B356" s="1127"/>
      <c r="C356" s="501" t="s">
        <v>532</v>
      </c>
      <c r="D356" s="1137"/>
      <c r="E356" s="1137"/>
      <c r="F356" s="182" t="s">
        <v>532</v>
      </c>
      <c r="G356" s="89">
        <v>6</v>
      </c>
      <c r="H356" s="89"/>
      <c r="I356" s="89"/>
      <c r="J356" s="90">
        <v>3.6</v>
      </c>
      <c r="K356" s="89">
        <v>5.54</v>
      </c>
      <c r="L356" s="89"/>
      <c r="M356" s="89"/>
      <c r="N356" s="91">
        <v>3.32</v>
      </c>
      <c r="O356" s="89"/>
      <c r="P356" s="89"/>
      <c r="Q356" s="26">
        <v>2.85</v>
      </c>
      <c r="R356" s="90">
        <v>1.35</v>
      </c>
      <c r="S356" s="27"/>
      <c r="T356" s="1019">
        <f t="shared" si="47"/>
        <v>10.4602</v>
      </c>
      <c r="U356" s="1054"/>
      <c r="V356" s="14"/>
    </row>
    <row r="357" spans="1:22" ht="50.1" customHeight="1" x14ac:dyDescent="0.2">
      <c r="A357" s="1124"/>
      <c r="B357" s="1127"/>
      <c r="C357" s="501" t="s">
        <v>533</v>
      </c>
      <c r="D357" s="1137"/>
      <c r="E357" s="1137"/>
      <c r="F357" s="182" t="s">
        <v>533</v>
      </c>
      <c r="G357" s="89">
        <v>6</v>
      </c>
      <c r="H357" s="89"/>
      <c r="I357" s="89"/>
      <c r="J357" s="90">
        <v>3.6</v>
      </c>
      <c r="K357" s="89">
        <v>5.54</v>
      </c>
      <c r="L357" s="89"/>
      <c r="M357" s="89"/>
      <c r="N357" s="91">
        <v>3.32</v>
      </c>
      <c r="O357" s="89"/>
      <c r="P357" s="89"/>
      <c r="Q357" s="26">
        <v>2.85</v>
      </c>
      <c r="R357" s="90">
        <v>1.35</v>
      </c>
      <c r="S357" s="27"/>
      <c r="T357" s="1019">
        <f t="shared" si="47"/>
        <v>10.4602</v>
      </c>
      <c r="U357" s="1054"/>
      <c r="V357" s="14"/>
    </row>
    <row r="358" spans="1:22" ht="50.1" customHeight="1" thickBot="1" x14ac:dyDescent="0.25">
      <c r="A358" s="1125"/>
      <c r="B358" s="1127"/>
      <c r="C358" s="502" t="s">
        <v>534</v>
      </c>
      <c r="D358" s="1138"/>
      <c r="E358" s="1138"/>
      <c r="F358" s="183" t="s">
        <v>534</v>
      </c>
      <c r="G358" s="47">
        <v>6</v>
      </c>
      <c r="H358" s="47"/>
      <c r="I358" s="47"/>
      <c r="J358" s="92">
        <v>3.6</v>
      </c>
      <c r="K358" s="47">
        <v>5.54</v>
      </c>
      <c r="L358" s="47"/>
      <c r="M358" s="47"/>
      <c r="N358" s="93">
        <v>3.32</v>
      </c>
      <c r="O358" s="47"/>
      <c r="P358" s="47"/>
      <c r="Q358" s="64">
        <v>2.85</v>
      </c>
      <c r="R358" s="92">
        <v>1.35</v>
      </c>
      <c r="S358" s="30"/>
      <c r="T358" s="1020">
        <f>SUM(K358:M358)*1.13+SUM(O358:R358)</f>
        <v>10.4602</v>
      </c>
      <c r="U358" s="1055"/>
      <c r="V358" s="14"/>
    </row>
    <row r="359" spans="1:22" ht="117.6" customHeight="1" x14ac:dyDescent="0.2">
      <c r="A359" s="1123">
        <f>A348+1</f>
        <v>3</v>
      </c>
      <c r="B359" s="1126" t="s">
        <v>54</v>
      </c>
      <c r="C359" s="1224" t="s">
        <v>55</v>
      </c>
      <c r="D359" s="1173"/>
      <c r="E359" s="1148"/>
      <c r="F359" s="1257" t="s">
        <v>55</v>
      </c>
      <c r="G359" s="48" t="s">
        <v>374</v>
      </c>
      <c r="H359" s="45"/>
      <c r="I359" s="45"/>
      <c r="J359" s="68" t="s">
        <v>375</v>
      </c>
      <c r="K359" s="45">
        <v>5.3</v>
      </c>
      <c r="L359" s="45"/>
      <c r="M359" s="45"/>
      <c r="N359" s="700">
        <v>3</v>
      </c>
      <c r="O359" s="664">
        <v>1.5</v>
      </c>
      <c r="P359" s="707">
        <v>2.48</v>
      </c>
      <c r="Q359" s="674">
        <v>2.85</v>
      </c>
      <c r="R359" s="335">
        <v>1.35</v>
      </c>
      <c r="S359" s="61"/>
      <c r="T359" s="1022">
        <f>SUM(K359:M359)*1.13+SUM(O359:R359)</f>
        <v>14.168999999999999</v>
      </c>
      <c r="U359" s="1056" t="s">
        <v>1092</v>
      </c>
      <c r="V359" s="14"/>
    </row>
    <row r="360" spans="1:22" ht="114.75" customHeight="1" x14ac:dyDescent="0.2">
      <c r="A360" s="1124"/>
      <c r="B360" s="1127"/>
      <c r="C360" s="1225"/>
      <c r="D360" s="1130"/>
      <c r="E360" s="1130"/>
      <c r="F360" s="1258"/>
      <c r="G360" s="287" t="s">
        <v>374</v>
      </c>
      <c r="H360" s="285"/>
      <c r="I360" s="285"/>
      <c r="J360" s="694"/>
      <c r="K360" s="285">
        <v>5</v>
      </c>
      <c r="L360" s="285"/>
      <c r="M360" s="285"/>
      <c r="N360" s="106">
        <v>3</v>
      </c>
      <c r="O360" s="89"/>
      <c r="P360" s="16"/>
      <c r="Q360" s="26">
        <v>2.85</v>
      </c>
      <c r="R360" s="90">
        <v>1.35</v>
      </c>
      <c r="S360" s="27"/>
      <c r="T360" s="1089">
        <f t="shared" ref="T360:T361" si="48">SUM(K360:M360)*1.13+SUM(O360:R360)</f>
        <v>9.85</v>
      </c>
      <c r="U360" s="1053" t="s">
        <v>1093</v>
      </c>
      <c r="V360" s="14"/>
    </row>
    <row r="361" spans="1:22" ht="114.75" customHeight="1" x14ac:dyDescent="0.2">
      <c r="A361" s="1124"/>
      <c r="B361" s="1127"/>
      <c r="C361" s="1226"/>
      <c r="D361" s="1174"/>
      <c r="E361" s="1130"/>
      <c r="F361" s="1259"/>
      <c r="G361" s="287" t="s">
        <v>374</v>
      </c>
      <c r="H361" s="285"/>
      <c r="I361" s="285"/>
      <c r="J361" s="694"/>
      <c r="K361" s="285">
        <v>3</v>
      </c>
      <c r="L361" s="285"/>
      <c r="M361" s="285"/>
      <c r="N361" s="701">
        <v>3</v>
      </c>
      <c r="O361" s="285"/>
      <c r="P361" s="314"/>
      <c r="Q361" s="711">
        <v>2.85</v>
      </c>
      <c r="R361" s="437">
        <v>1.35</v>
      </c>
      <c r="S361" s="286"/>
      <c r="T361" s="1025">
        <f t="shared" si="48"/>
        <v>7.59</v>
      </c>
      <c r="U361" s="1068" t="s">
        <v>1094</v>
      </c>
      <c r="V361" s="14"/>
    </row>
    <row r="362" spans="1:22" ht="114.75" customHeight="1" x14ac:dyDescent="0.2">
      <c r="A362" s="1124"/>
      <c r="B362" s="1127"/>
      <c r="C362" s="1175" t="s">
        <v>535</v>
      </c>
      <c r="D362" s="1175" t="s">
        <v>535</v>
      </c>
      <c r="E362" s="1130"/>
      <c r="F362" s="1129" t="s">
        <v>535</v>
      </c>
      <c r="G362" s="25" t="s">
        <v>374</v>
      </c>
      <c r="H362" s="89"/>
      <c r="I362" s="89"/>
      <c r="J362" s="21"/>
      <c r="K362" s="89">
        <v>5.3</v>
      </c>
      <c r="L362" s="89">
        <v>2.5</v>
      </c>
      <c r="M362" s="89">
        <v>0.5</v>
      </c>
      <c r="N362" s="106">
        <v>3</v>
      </c>
      <c r="O362" s="656">
        <v>1.5</v>
      </c>
      <c r="P362" s="16"/>
      <c r="Q362" s="26">
        <v>2.85</v>
      </c>
      <c r="R362" s="90">
        <v>1.35</v>
      </c>
      <c r="S362" s="27"/>
      <c r="T362" s="1089">
        <f>SUM(K362:M362)*1.13+SUM(O362:R362)</f>
        <v>15.078999999999999</v>
      </c>
      <c r="U362" s="1054" t="s">
        <v>1092</v>
      </c>
      <c r="V362" s="14"/>
    </row>
    <row r="363" spans="1:22" ht="114.75" customHeight="1" x14ac:dyDescent="0.2">
      <c r="A363" s="1124"/>
      <c r="B363" s="1127"/>
      <c r="C363" s="1176"/>
      <c r="D363" s="1176"/>
      <c r="E363" s="1130"/>
      <c r="F363" s="1258"/>
      <c r="G363" s="25" t="s">
        <v>374</v>
      </c>
      <c r="H363" s="89"/>
      <c r="I363" s="89"/>
      <c r="J363" s="21"/>
      <c r="K363" s="89">
        <v>5</v>
      </c>
      <c r="L363" s="89">
        <v>2.5</v>
      </c>
      <c r="M363" s="89">
        <v>0.5</v>
      </c>
      <c r="N363" s="106">
        <v>3</v>
      </c>
      <c r="O363" s="656">
        <v>1.5</v>
      </c>
      <c r="P363" s="16"/>
      <c r="Q363" s="26">
        <v>2.85</v>
      </c>
      <c r="R363" s="90">
        <v>1.35</v>
      </c>
      <c r="S363" s="27"/>
      <c r="T363" s="1089">
        <f t="shared" ref="T363:T364" si="49">SUM(K363:M363)*1.13+SUM(O363:R363)</f>
        <v>14.739999999999998</v>
      </c>
      <c r="U363" s="1053" t="s">
        <v>1093</v>
      </c>
      <c r="V363" s="14"/>
    </row>
    <row r="364" spans="1:22" ht="114.75" customHeight="1" x14ac:dyDescent="0.2">
      <c r="A364" s="1124"/>
      <c r="B364" s="1127"/>
      <c r="C364" s="1177"/>
      <c r="D364" s="1177"/>
      <c r="E364" s="1130"/>
      <c r="F364" s="1259"/>
      <c r="G364" s="25" t="s">
        <v>374</v>
      </c>
      <c r="H364" s="89"/>
      <c r="I364" s="89"/>
      <c r="J364" s="21"/>
      <c r="K364" s="89">
        <v>3</v>
      </c>
      <c r="L364" s="89">
        <v>2.5</v>
      </c>
      <c r="M364" s="89">
        <v>0.5</v>
      </c>
      <c r="N364" s="106">
        <v>3</v>
      </c>
      <c r="O364" s="656">
        <v>1.5</v>
      </c>
      <c r="P364" s="16"/>
      <c r="Q364" s="26">
        <v>2.85</v>
      </c>
      <c r="R364" s="90">
        <v>1.35</v>
      </c>
      <c r="S364" s="27"/>
      <c r="T364" s="1090">
        <f t="shared" si="49"/>
        <v>12.479999999999999</v>
      </c>
      <c r="U364" s="1068" t="s">
        <v>1094</v>
      </c>
      <c r="V364" s="14"/>
    </row>
    <row r="365" spans="1:22" ht="114.75" customHeight="1" x14ac:dyDescent="0.2">
      <c r="A365" s="1124"/>
      <c r="B365" s="1127"/>
      <c r="C365" s="1175" t="s">
        <v>536</v>
      </c>
      <c r="D365" s="1175" t="s">
        <v>536</v>
      </c>
      <c r="E365" s="1130"/>
      <c r="F365" s="1129" t="s">
        <v>536</v>
      </c>
      <c r="G365" s="25" t="s">
        <v>374</v>
      </c>
      <c r="H365" s="89"/>
      <c r="I365" s="89"/>
      <c r="J365" s="21"/>
      <c r="K365" s="89">
        <v>5.3</v>
      </c>
      <c r="L365" s="89">
        <v>2.5</v>
      </c>
      <c r="M365" s="89">
        <v>0.5</v>
      </c>
      <c r="N365" s="106">
        <v>3</v>
      </c>
      <c r="O365" s="656">
        <v>1.5</v>
      </c>
      <c r="P365" s="16"/>
      <c r="Q365" s="26">
        <v>2.85</v>
      </c>
      <c r="R365" s="90">
        <v>1.35</v>
      </c>
      <c r="S365" s="27"/>
      <c r="T365" s="1019">
        <f t="shared" si="47"/>
        <v>15.078999999999999</v>
      </c>
      <c r="U365" s="1054" t="s">
        <v>1092</v>
      </c>
      <c r="V365" s="14"/>
    </row>
    <row r="366" spans="1:22" ht="114.75" customHeight="1" x14ac:dyDescent="0.2">
      <c r="A366" s="1124"/>
      <c r="B366" s="1127"/>
      <c r="C366" s="1176"/>
      <c r="D366" s="1176"/>
      <c r="E366" s="1130"/>
      <c r="F366" s="1258"/>
      <c r="G366" s="25" t="s">
        <v>374</v>
      </c>
      <c r="H366" s="644"/>
      <c r="I366" s="644"/>
      <c r="J366" s="695"/>
      <c r="K366" s="89">
        <v>5</v>
      </c>
      <c r="L366" s="89">
        <v>2.5</v>
      </c>
      <c r="M366" s="89">
        <v>0.5</v>
      </c>
      <c r="N366" s="106">
        <v>3</v>
      </c>
      <c r="O366" s="656">
        <v>1.5</v>
      </c>
      <c r="P366" s="16"/>
      <c r="Q366" s="26">
        <v>2.85</v>
      </c>
      <c r="R366" s="90">
        <v>1.35</v>
      </c>
      <c r="S366" s="28"/>
      <c r="T366" s="1019">
        <f t="shared" si="47"/>
        <v>14.739999999999998</v>
      </c>
      <c r="U366" s="1054" t="s">
        <v>1093</v>
      </c>
      <c r="V366" s="14"/>
    </row>
    <row r="367" spans="1:22" ht="114.75" customHeight="1" x14ac:dyDescent="0.2">
      <c r="A367" s="1124"/>
      <c r="B367" s="1127"/>
      <c r="C367" s="1177"/>
      <c r="D367" s="1177"/>
      <c r="E367" s="1130"/>
      <c r="F367" s="1259"/>
      <c r="G367" s="25" t="s">
        <v>374</v>
      </c>
      <c r="H367" s="644"/>
      <c r="I367" s="644"/>
      <c r="J367" s="695"/>
      <c r="K367" s="89">
        <v>3</v>
      </c>
      <c r="L367" s="89">
        <v>2.5</v>
      </c>
      <c r="M367" s="89">
        <v>0.5</v>
      </c>
      <c r="N367" s="106">
        <v>3</v>
      </c>
      <c r="O367" s="656">
        <v>1.5</v>
      </c>
      <c r="P367" s="16"/>
      <c r="Q367" s="26">
        <v>2.85</v>
      </c>
      <c r="R367" s="90">
        <v>1.35</v>
      </c>
      <c r="S367" s="28"/>
      <c r="T367" s="1019">
        <f t="shared" si="47"/>
        <v>12.479999999999999</v>
      </c>
      <c r="U367" s="1054" t="s">
        <v>1094</v>
      </c>
      <c r="V367" s="14"/>
    </row>
    <row r="368" spans="1:22" ht="114.75" customHeight="1" thickBot="1" x14ac:dyDescent="0.25">
      <c r="A368" s="1124"/>
      <c r="B368" s="1127"/>
      <c r="C368" s="1175" t="s">
        <v>56</v>
      </c>
      <c r="D368" s="1175" t="s">
        <v>56</v>
      </c>
      <c r="E368" s="1130"/>
      <c r="F368" s="1129" t="s">
        <v>56</v>
      </c>
      <c r="G368" s="303" t="s">
        <v>374</v>
      </c>
      <c r="H368" s="644"/>
      <c r="I368" s="644"/>
      <c r="J368" s="317"/>
      <c r="K368" s="644">
        <v>5.3</v>
      </c>
      <c r="L368" s="644">
        <v>2.5</v>
      </c>
      <c r="M368" s="644">
        <v>0.5</v>
      </c>
      <c r="N368" s="702">
        <v>3</v>
      </c>
      <c r="O368" s="644">
        <v>1.5</v>
      </c>
      <c r="P368" s="288"/>
      <c r="Q368" s="301">
        <v>2.85</v>
      </c>
      <c r="R368" s="645">
        <v>1.35</v>
      </c>
      <c r="S368" s="30"/>
      <c r="T368" s="1019">
        <f t="shared" si="47"/>
        <v>15.078999999999999</v>
      </c>
      <c r="U368" s="1054" t="s">
        <v>1092</v>
      </c>
      <c r="V368" s="14"/>
    </row>
    <row r="369" spans="1:22" ht="114.75" customHeight="1" x14ac:dyDescent="0.2">
      <c r="A369" s="1124"/>
      <c r="B369" s="1127"/>
      <c r="C369" s="1176"/>
      <c r="D369" s="1176"/>
      <c r="E369" s="1130"/>
      <c r="F369" s="1258"/>
      <c r="G369" s="25" t="s">
        <v>374</v>
      </c>
      <c r="H369" s="89"/>
      <c r="I369" s="89"/>
      <c r="J369" s="55"/>
      <c r="K369" s="644">
        <v>5</v>
      </c>
      <c r="L369" s="644">
        <v>2.5</v>
      </c>
      <c r="M369" s="644">
        <v>0.5</v>
      </c>
      <c r="N369" s="702">
        <v>3</v>
      </c>
      <c r="O369" s="89">
        <v>1.5</v>
      </c>
      <c r="P369" s="16"/>
      <c r="Q369" s="26">
        <v>2.85</v>
      </c>
      <c r="R369" s="90">
        <v>1.35</v>
      </c>
      <c r="S369" s="290"/>
      <c r="T369" s="1025">
        <f t="shared" si="47"/>
        <v>14.739999999999998</v>
      </c>
      <c r="U369" s="1068" t="s">
        <v>1093</v>
      </c>
      <c r="V369" s="14"/>
    </row>
    <row r="370" spans="1:22" ht="114.75" customHeight="1" thickBot="1" x14ac:dyDescent="0.25">
      <c r="A370" s="1124"/>
      <c r="B370" s="1127"/>
      <c r="C370" s="1178"/>
      <c r="D370" s="1178"/>
      <c r="E370" s="1131"/>
      <c r="F370" s="1260"/>
      <c r="G370" s="318" t="s">
        <v>374</v>
      </c>
      <c r="H370" s="289"/>
      <c r="I370" s="289"/>
      <c r="J370" s="696"/>
      <c r="K370" s="644">
        <v>3</v>
      </c>
      <c r="L370" s="644">
        <v>2.5</v>
      </c>
      <c r="M370" s="644">
        <v>0.5</v>
      </c>
      <c r="N370" s="702">
        <v>3</v>
      </c>
      <c r="O370" s="315">
        <v>1.5</v>
      </c>
      <c r="P370" s="316"/>
      <c r="Q370" s="710">
        <v>2.85</v>
      </c>
      <c r="R370" s="200">
        <v>1.35</v>
      </c>
      <c r="S370" s="28"/>
      <c r="T370" s="1020">
        <f>SUM(K370:M370)*1.13+SUM(O370:R370)</f>
        <v>12.479999999999999</v>
      </c>
      <c r="U370" s="1055" t="s">
        <v>1094</v>
      </c>
      <c r="V370" s="14"/>
    </row>
    <row r="371" spans="1:22" ht="107.25" customHeight="1" x14ac:dyDescent="0.2">
      <c r="A371" s="1123">
        <f>A359+1</f>
        <v>4</v>
      </c>
      <c r="B371" s="1236" t="s">
        <v>392</v>
      </c>
      <c r="C371" s="1224" t="s">
        <v>1086</v>
      </c>
      <c r="D371" s="619" t="s">
        <v>1089</v>
      </c>
      <c r="E371" s="610"/>
      <c r="F371" s="618" t="s">
        <v>1089</v>
      </c>
      <c r="G371" s="611">
        <v>11</v>
      </c>
      <c r="H371" s="611"/>
      <c r="I371" s="612"/>
      <c r="J371" s="613"/>
      <c r="K371" s="612">
        <v>1.94</v>
      </c>
      <c r="L371" s="612">
        <v>0.3</v>
      </c>
      <c r="M371" s="612"/>
      <c r="N371" s="703"/>
      <c r="O371" s="666">
        <v>0.92</v>
      </c>
      <c r="P371" s="1092"/>
      <c r="Q371" s="712">
        <v>2.85</v>
      </c>
      <c r="R371" s="712">
        <v>1.35</v>
      </c>
      <c r="S371" s="614"/>
      <c r="T371" s="1091">
        <f>SUM(K371:M371)*1.13+SUM(O371:R371)</f>
        <v>7.6511999999999993</v>
      </c>
      <c r="U371" s="1059"/>
      <c r="V371" s="14"/>
    </row>
    <row r="372" spans="1:22" ht="55.5" customHeight="1" x14ac:dyDescent="0.2">
      <c r="A372" s="1124"/>
      <c r="B372" s="1237"/>
      <c r="C372" s="1233"/>
      <c r="D372" s="501" t="s">
        <v>731</v>
      </c>
      <c r="E372" s="1094"/>
      <c r="F372" s="376" t="s">
        <v>731</v>
      </c>
      <c r="G372" s="550">
        <v>11</v>
      </c>
      <c r="H372" s="550"/>
      <c r="I372" s="1095"/>
      <c r="J372" s="1096"/>
      <c r="K372" s="1095">
        <v>1.94</v>
      </c>
      <c r="L372" s="1095">
        <v>0.3</v>
      </c>
      <c r="M372" s="1095"/>
      <c r="N372" s="706"/>
      <c r="O372" s="656">
        <v>0.92</v>
      </c>
      <c r="P372" s="89"/>
      <c r="Q372" s="715">
        <v>2.85</v>
      </c>
      <c r="R372" s="715">
        <v>1.35</v>
      </c>
      <c r="S372" s="1097"/>
      <c r="T372" s="1098">
        <f>SUM(K372:M372)*1.13+SUM(O372:R372)</f>
        <v>7.6511999999999993</v>
      </c>
      <c r="U372" s="1099"/>
      <c r="V372" s="14"/>
    </row>
    <row r="373" spans="1:22" ht="33" customHeight="1" x14ac:dyDescent="0.2">
      <c r="A373" s="1124"/>
      <c r="B373" s="1237"/>
      <c r="C373" s="1234" t="s">
        <v>60</v>
      </c>
      <c r="D373" s="1093"/>
      <c r="E373" s="608"/>
      <c r="F373" s="324" t="s">
        <v>1087</v>
      </c>
      <c r="G373" s="1079">
        <v>11</v>
      </c>
      <c r="H373" s="1079"/>
      <c r="I373" s="289"/>
      <c r="J373" s="696"/>
      <c r="K373" s="289">
        <v>5.95</v>
      </c>
      <c r="L373" s="289"/>
      <c r="M373" s="289"/>
      <c r="N373" s="1102"/>
      <c r="O373" s="708">
        <v>0.92</v>
      </c>
      <c r="P373" s="289"/>
      <c r="Q373" s="1103">
        <v>2.85</v>
      </c>
      <c r="R373" s="1076">
        <v>1.35</v>
      </c>
      <c r="S373" s="1104"/>
      <c r="T373" s="1091">
        <f t="shared" ref="T373" si="50">SUM(K373:M373)*1.13+SUM(O373:R373)</f>
        <v>11.843499999999999</v>
      </c>
      <c r="U373" s="1059"/>
      <c r="V373" s="14"/>
    </row>
    <row r="374" spans="1:22" ht="33" customHeight="1" x14ac:dyDescent="0.2">
      <c r="A374" s="1124"/>
      <c r="B374" s="1237"/>
      <c r="C374" s="1225"/>
      <c r="D374" s="565"/>
      <c r="E374" s="608"/>
      <c r="F374" s="324" t="s">
        <v>728</v>
      </c>
      <c r="G374" s="50">
        <v>11</v>
      </c>
      <c r="H374" s="50"/>
      <c r="I374" s="89"/>
      <c r="J374" s="21"/>
      <c r="K374" s="89">
        <v>5.95</v>
      </c>
      <c r="L374" s="89"/>
      <c r="M374" s="89"/>
      <c r="N374" s="106"/>
      <c r="O374" s="656">
        <v>0.92</v>
      </c>
      <c r="P374" s="89"/>
      <c r="Q374" s="26">
        <v>2.85</v>
      </c>
      <c r="R374" s="90">
        <v>1.35</v>
      </c>
      <c r="S374" s="1105"/>
      <c r="T374" s="1098">
        <f t="shared" ref="T374" si="51">SUM(K374:M374)*1.13+SUM(O374:R374)</f>
        <v>11.843499999999999</v>
      </c>
      <c r="U374" s="1099"/>
      <c r="V374" s="14"/>
    </row>
    <row r="375" spans="1:22" ht="29.25" customHeight="1" x14ac:dyDescent="0.2">
      <c r="A375" s="1124"/>
      <c r="B375" s="1237"/>
      <c r="C375" s="1225"/>
      <c r="D375" s="565"/>
      <c r="E375" s="608"/>
      <c r="F375" s="324" t="s">
        <v>1088</v>
      </c>
      <c r="G375" s="1079">
        <v>11</v>
      </c>
      <c r="H375" s="1079"/>
      <c r="I375" s="289"/>
      <c r="J375" s="696"/>
      <c r="K375" s="289">
        <v>5.95</v>
      </c>
      <c r="L375" s="289"/>
      <c r="M375" s="289"/>
      <c r="N375" s="1102"/>
      <c r="O375" s="289"/>
      <c r="P375" s="289"/>
      <c r="Q375" s="1103">
        <v>2.85</v>
      </c>
      <c r="R375" s="1076">
        <v>1.35</v>
      </c>
      <c r="S375" s="1104"/>
      <c r="T375" s="1091">
        <f t="shared" ref="T375:T376" si="52">SUM(K375:M375)*1.13+SUM(O375:R375)</f>
        <v>10.923500000000001</v>
      </c>
      <c r="U375" s="1059"/>
      <c r="V375" s="14"/>
    </row>
    <row r="376" spans="1:22" ht="50.1" customHeight="1" x14ac:dyDescent="0.2">
      <c r="A376" s="1124"/>
      <c r="B376" s="1237"/>
      <c r="C376" s="1235" t="s">
        <v>61</v>
      </c>
      <c r="D376" s="816"/>
      <c r="E376" s="816"/>
      <c r="F376" s="975" t="s">
        <v>1087</v>
      </c>
      <c r="G376" s="50">
        <v>11</v>
      </c>
      <c r="H376" s="89"/>
      <c r="I376" s="89"/>
      <c r="J376" s="26"/>
      <c r="K376" s="89">
        <v>4.5599999999999996</v>
      </c>
      <c r="L376" s="89"/>
      <c r="M376" s="89"/>
      <c r="N376" s="91"/>
      <c r="O376" s="656">
        <v>0.92</v>
      </c>
      <c r="P376" s="89"/>
      <c r="Q376" s="26">
        <v>2.85</v>
      </c>
      <c r="R376" s="90">
        <v>1.35</v>
      </c>
      <c r="S376" s="27"/>
      <c r="T376" s="1098">
        <f t="shared" si="52"/>
        <v>10.2728</v>
      </c>
      <c r="U376" s="1054"/>
      <c r="V376" s="14"/>
    </row>
    <row r="377" spans="1:22" ht="78" customHeight="1" thickBot="1" x14ac:dyDescent="0.25">
      <c r="A377" s="1125"/>
      <c r="B377" s="1237"/>
      <c r="C377" s="1145"/>
      <c r="D377" s="817"/>
      <c r="E377" s="817"/>
      <c r="F377" s="976" t="s">
        <v>728</v>
      </c>
      <c r="G377" s="104">
        <v>11</v>
      </c>
      <c r="H377" s="47"/>
      <c r="I377" s="47"/>
      <c r="J377" s="64"/>
      <c r="K377" s="47">
        <v>4.5599999999999996</v>
      </c>
      <c r="L377" s="47"/>
      <c r="M377" s="47"/>
      <c r="N377" s="93"/>
      <c r="O377" s="658">
        <v>0.92</v>
      </c>
      <c r="P377" s="47"/>
      <c r="Q377" s="64">
        <v>2.85</v>
      </c>
      <c r="R377" s="92">
        <v>1.35</v>
      </c>
      <c r="S377" s="30"/>
      <c r="T377" s="1101">
        <f t="shared" ref="T377:T382" si="53">SUM(K377:M377)*1.13+SUM(O377:R377)</f>
        <v>10.2728</v>
      </c>
      <c r="U377" s="1055"/>
      <c r="V377" s="14"/>
    </row>
    <row r="378" spans="1:22" ht="50.1" customHeight="1" x14ac:dyDescent="0.2">
      <c r="A378" s="1123">
        <f>A371+1</f>
        <v>5</v>
      </c>
      <c r="B378" s="1126" t="s">
        <v>62</v>
      </c>
      <c r="C378" s="582" t="s">
        <v>1143</v>
      </c>
      <c r="D378" s="581" t="s">
        <v>1138</v>
      </c>
      <c r="E378" s="609"/>
      <c r="F378" s="615" t="s">
        <v>1138</v>
      </c>
      <c r="G378" s="285">
        <v>15</v>
      </c>
      <c r="H378" s="285"/>
      <c r="I378" s="285"/>
      <c r="J378" s="437">
        <v>15</v>
      </c>
      <c r="K378" s="285">
        <v>6.5</v>
      </c>
      <c r="L378" s="285">
        <v>1.25</v>
      </c>
      <c r="M378" s="285"/>
      <c r="N378" s="438">
        <v>3.9</v>
      </c>
      <c r="O378" s="740">
        <v>0.75</v>
      </c>
      <c r="P378" s="285"/>
      <c r="Q378" s="711">
        <v>2.85</v>
      </c>
      <c r="R378" s="437">
        <v>1.35</v>
      </c>
      <c r="S378" s="286"/>
      <c r="T378" s="1021">
        <f t="shared" si="53"/>
        <v>13.7075</v>
      </c>
      <c r="U378" s="1100"/>
      <c r="V378" s="14"/>
    </row>
    <row r="379" spans="1:22" ht="50.1" customHeight="1" thickBot="1" x14ac:dyDescent="0.25">
      <c r="A379" s="1125"/>
      <c r="B379" s="1128"/>
      <c r="C379" s="268" t="s">
        <v>63</v>
      </c>
      <c r="D379" s="269" t="s">
        <v>63</v>
      </c>
      <c r="E379" s="218"/>
      <c r="F379" s="49" t="s">
        <v>63</v>
      </c>
      <c r="G379" s="47">
        <v>15</v>
      </c>
      <c r="H379" s="47"/>
      <c r="I379" s="47"/>
      <c r="J379" s="92">
        <v>15</v>
      </c>
      <c r="K379" s="47">
        <v>7.5</v>
      </c>
      <c r="L379" s="47">
        <v>1.5</v>
      </c>
      <c r="M379" s="47"/>
      <c r="N379" s="93">
        <v>4.5</v>
      </c>
      <c r="O379" s="658">
        <v>1</v>
      </c>
      <c r="P379" s="47"/>
      <c r="Q379" s="64">
        <v>2.85</v>
      </c>
      <c r="R379" s="92">
        <v>1.35</v>
      </c>
      <c r="S379" s="30"/>
      <c r="T379" s="1020">
        <f t="shared" si="53"/>
        <v>15.369999999999997</v>
      </c>
      <c r="U379" s="1060"/>
      <c r="V379" s="14"/>
    </row>
    <row r="380" spans="1:22" ht="50.1" customHeight="1" x14ac:dyDescent="0.2">
      <c r="A380" s="1123">
        <v>6</v>
      </c>
      <c r="B380" s="1126" t="s">
        <v>79</v>
      </c>
      <c r="C380" s="500" t="s">
        <v>80</v>
      </c>
      <c r="D380" s="500" t="s">
        <v>80</v>
      </c>
      <c r="E380" s="1154"/>
      <c r="F380" s="181" t="s">
        <v>80</v>
      </c>
      <c r="G380" s="67">
        <v>15.74</v>
      </c>
      <c r="H380" s="45"/>
      <c r="I380" s="45"/>
      <c r="J380" s="86">
        <v>15.74</v>
      </c>
      <c r="K380" s="67">
        <v>8.6999999999999993</v>
      </c>
      <c r="L380" s="67">
        <v>3.38</v>
      </c>
      <c r="M380" s="45"/>
      <c r="N380" s="110">
        <v>5.22</v>
      </c>
      <c r="O380" s="45"/>
      <c r="P380" s="45"/>
      <c r="Q380" s="63">
        <v>2.85</v>
      </c>
      <c r="R380" s="87" t="s">
        <v>957</v>
      </c>
      <c r="S380" s="29"/>
      <c r="T380" s="1018">
        <f t="shared" si="53"/>
        <v>16.500399999999999</v>
      </c>
      <c r="U380" s="1056"/>
      <c r="V380" s="14"/>
    </row>
    <row r="381" spans="1:22" ht="50.1" customHeight="1" x14ac:dyDescent="0.2">
      <c r="A381" s="1124"/>
      <c r="B381" s="1127"/>
      <c r="C381" s="501" t="s">
        <v>590</v>
      </c>
      <c r="D381" s="501" t="s">
        <v>590</v>
      </c>
      <c r="E381" s="1139"/>
      <c r="F381" s="182" t="s">
        <v>590</v>
      </c>
      <c r="G381" s="50">
        <v>15.74</v>
      </c>
      <c r="H381" s="89"/>
      <c r="I381" s="89"/>
      <c r="J381" s="55">
        <v>15.74</v>
      </c>
      <c r="K381" s="50">
        <v>8.6999999999999993</v>
      </c>
      <c r="L381" s="50">
        <v>3.38</v>
      </c>
      <c r="M381" s="89"/>
      <c r="N381" s="106" t="s">
        <v>912</v>
      </c>
      <c r="O381" s="89"/>
      <c r="P381" s="89"/>
      <c r="Q381" s="26">
        <v>2.85</v>
      </c>
      <c r="R381" s="90">
        <v>1.35</v>
      </c>
      <c r="S381" s="27"/>
      <c r="T381" s="1019">
        <f t="shared" si="53"/>
        <v>17.850399999999997</v>
      </c>
      <c r="U381" s="1054"/>
      <c r="V381" s="299"/>
    </row>
    <row r="382" spans="1:22" ht="50.1" customHeight="1" thickBot="1" x14ac:dyDescent="0.25">
      <c r="A382" s="1125"/>
      <c r="B382" s="1128"/>
      <c r="C382" s="502" t="s">
        <v>591</v>
      </c>
      <c r="D382" s="502" t="s">
        <v>591</v>
      </c>
      <c r="E382" s="1140"/>
      <c r="F382" s="183" t="s">
        <v>591</v>
      </c>
      <c r="G382" s="104">
        <v>15.74</v>
      </c>
      <c r="H382" s="47"/>
      <c r="I382" s="47"/>
      <c r="J382" s="105">
        <v>15.74</v>
      </c>
      <c r="K382" s="104">
        <v>8.6999999999999993</v>
      </c>
      <c r="L382" s="47">
        <v>3.38</v>
      </c>
      <c r="M382" s="47"/>
      <c r="N382" s="111" t="s">
        <v>912</v>
      </c>
      <c r="O382" s="47"/>
      <c r="P382" s="47"/>
      <c r="Q382" s="64">
        <v>2.85</v>
      </c>
      <c r="R382" s="92">
        <v>1.35</v>
      </c>
      <c r="S382" s="30"/>
      <c r="T382" s="1020">
        <f t="shared" si="53"/>
        <v>17.850399999999997</v>
      </c>
      <c r="U382" s="1055"/>
      <c r="V382" s="14"/>
    </row>
    <row r="383" spans="1:22" ht="60" customHeight="1" x14ac:dyDescent="0.2">
      <c r="A383" s="1123">
        <v>7</v>
      </c>
      <c r="B383" s="1126" t="s">
        <v>70</v>
      </c>
      <c r="C383" s="500" t="s">
        <v>71</v>
      </c>
      <c r="D383" s="500" t="s">
        <v>71</v>
      </c>
      <c r="E383" s="1154"/>
      <c r="F383" s="181" t="s">
        <v>71</v>
      </c>
      <c r="G383" s="45">
        <v>11.29</v>
      </c>
      <c r="H383" s="45">
        <v>3.77</v>
      </c>
      <c r="I383" s="45"/>
      <c r="J383" s="87">
        <v>11.29</v>
      </c>
      <c r="K383" s="45">
        <v>4.21</v>
      </c>
      <c r="L383" s="45">
        <v>1.47</v>
      </c>
      <c r="M383" s="45"/>
      <c r="N383" s="44" t="s">
        <v>319</v>
      </c>
      <c r="O383" s="659">
        <v>1.7</v>
      </c>
      <c r="P383" s="45"/>
      <c r="Q383" s="63">
        <v>2.85</v>
      </c>
      <c r="R383" s="87">
        <v>1.35</v>
      </c>
      <c r="S383" s="29"/>
      <c r="T383" s="1018">
        <f t="shared" ref="T383:T393" si="54">SUM(K383:M383)*1.13+SUM(O383:R383)</f>
        <v>12.3184</v>
      </c>
      <c r="U383" s="1056"/>
      <c r="V383" s="14"/>
    </row>
    <row r="384" spans="1:22" ht="57.75" customHeight="1" x14ac:dyDescent="0.2">
      <c r="A384" s="1124"/>
      <c r="B384" s="1127"/>
      <c r="C384" s="501" t="s">
        <v>565</v>
      </c>
      <c r="D384" s="1129"/>
      <c r="E384" s="1139"/>
      <c r="F384" s="182" t="s">
        <v>565</v>
      </c>
      <c r="G384" s="89">
        <v>11.29</v>
      </c>
      <c r="H384" s="89"/>
      <c r="I384" s="89"/>
      <c r="J384" s="90">
        <v>11.29</v>
      </c>
      <c r="K384" s="89">
        <v>4.21</v>
      </c>
      <c r="L384" s="89"/>
      <c r="M384" s="89"/>
      <c r="N384" s="17" t="s">
        <v>319</v>
      </c>
      <c r="O384" s="656">
        <v>1.7</v>
      </c>
      <c r="P384" s="89"/>
      <c r="Q384" s="26">
        <v>2.85</v>
      </c>
      <c r="R384" s="90">
        <v>1.35</v>
      </c>
      <c r="S384" s="27"/>
      <c r="T384" s="1019">
        <f t="shared" si="54"/>
        <v>10.657299999999999</v>
      </c>
      <c r="U384" s="1054"/>
      <c r="V384" s="14"/>
    </row>
    <row r="385" spans="1:22" ht="55.5" customHeight="1" x14ac:dyDescent="0.2">
      <c r="A385" s="1124"/>
      <c r="B385" s="1127"/>
      <c r="C385" s="501" t="s">
        <v>566</v>
      </c>
      <c r="D385" s="1130"/>
      <c r="E385" s="1139"/>
      <c r="F385" s="182" t="s">
        <v>566</v>
      </c>
      <c r="G385" s="89">
        <v>11.29</v>
      </c>
      <c r="H385" s="89"/>
      <c r="I385" s="89"/>
      <c r="J385" s="90">
        <v>11.29</v>
      </c>
      <c r="K385" s="89">
        <v>4.21</v>
      </c>
      <c r="L385" s="89"/>
      <c r="M385" s="89"/>
      <c r="N385" s="17" t="s">
        <v>319</v>
      </c>
      <c r="O385" s="656">
        <v>1.7</v>
      </c>
      <c r="P385" s="89"/>
      <c r="Q385" s="26">
        <v>2.85</v>
      </c>
      <c r="R385" s="90">
        <v>1.35</v>
      </c>
      <c r="S385" s="27"/>
      <c r="T385" s="1019">
        <f t="shared" si="54"/>
        <v>10.657299999999999</v>
      </c>
      <c r="U385" s="1054"/>
      <c r="V385" s="14"/>
    </row>
    <row r="386" spans="1:22" ht="63" customHeight="1" x14ac:dyDescent="0.2">
      <c r="A386" s="1124"/>
      <c r="B386" s="1127"/>
      <c r="C386" s="501" t="s">
        <v>567</v>
      </c>
      <c r="D386" s="1130"/>
      <c r="E386" s="1139"/>
      <c r="F386" s="182" t="s">
        <v>567</v>
      </c>
      <c r="G386" s="89">
        <v>11.29</v>
      </c>
      <c r="H386" s="89"/>
      <c r="I386" s="89"/>
      <c r="J386" s="90">
        <v>11.29</v>
      </c>
      <c r="K386" s="89">
        <v>4.21</v>
      </c>
      <c r="L386" s="89"/>
      <c r="M386" s="89"/>
      <c r="N386" s="17" t="s">
        <v>319</v>
      </c>
      <c r="O386" s="656">
        <v>1.7</v>
      </c>
      <c r="P386" s="89"/>
      <c r="Q386" s="26">
        <v>2.85</v>
      </c>
      <c r="R386" s="90">
        <v>1.35</v>
      </c>
      <c r="S386" s="27"/>
      <c r="T386" s="1019">
        <f t="shared" si="54"/>
        <v>10.657299999999999</v>
      </c>
      <c r="U386" s="1054"/>
      <c r="V386" s="14"/>
    </row>
    <row r="387" spans="1:22" ht="57.75" customHeight="1" x14ac:dyDescent="0.2">
      <c r="A387" s="1124"/>
      <c r="B387" s="1127"/>
      <c r="C387" s="501" t="s">
        <v>568</v>
      </c>
      <c r="D387" s="1130"/>
      <c r="E387" s="1139"/>
      <c r="F387" s="182" t="s">
        <v>568</v>
      </c>
      <c r="G387" s="89">
        <v>11.29</v>
      </c>
      <c r="H387" s="89"/>
      <c r="I387" s="89"/>
      <c r="J387" s="90">
        <v>11.29</v>
      </c>
      <c r="K387" s="89">
        <v>4.21</v>
      </c>
      <c r="L387" s="89"/>
      <c r="M387" s="89"/>
      <c r="N387" s="17" t="s">
        <v>319</v>
      </c>
      <c r="O387" s="656">
        <v>1.7</v>
      </c>
      <c r="P387" s="89"/>
      <c r="Q387" s="26">
        <v>2.85</v>
      </c>
      <c r="R387" s="90">
        <v>1.35</v>
      </c>
      <c r="S387" s="27"/>
      <c r="T387" s="1019">
        <f t="shared" si="54"/>
        <v>10.657299999999999</v>
      </c>
      <c r="U387" s="1054"/>
      <c r="V387" s="14"/>
    </row>
    <row r="388" spans="1:22" ht="65.25" customHeight="1" thickBot="1" x14ac:dyDescent="0.25">
      <c r="A388" s="1125"/>
      <c r="B388" s="1128"/>
      <c r="C388" s="502" t="s">
        <v>569</v>
      </c>
      <c r="D388" s="1131"/>
      <c r="E388" s="1140"/>
      <c r="F388" s="183" t="s">
        <v>569</v>
      </c>
      <c r="G388" s="47">
        <v>11.29</v>
      </c>
      <c r="H388" s="47"/>
      <c r="I388" s="47"/>
      <c r="J388" s="92">
        <v>11.29</v>
      </c>
      <c r="K388" s="47">
        <v>4.21</v>
      </c>
      <c r="L388" s="47"/>
      <c r="M388" s="47"/>
      <c r="N388" s="76" t="s">
        <v>319</v>
      </c>
      <c r="O388" s="658">
        <v>1.7</v>
      </c>
      <c r="P388" s="47"/>
      <c r="Q388" s="64">
        <v>2.85</v>
      </c>
      <c r="R388" s="92">
        <v>1.35</v>
      </c>
      <c r="S388" s="30"/>
      <c r="T388" s="1022">
        <f t="shared" si="54"/>
        <v>10.657299999999999</v>
      </c>
      <c r="U388" s="1055"/>
      <c r="V388" s="14"/>
    </row>
    <row r="389" spans="1:22" ht="38.25" customHeight="1" x14ac:dyDescent="0.2">
      <c r="A389" s="1123">
        <v>8</v>
      </c>
      <c r="B389" s="1126" t="s">
        <v>320</v>
      </c>
      <c r="C389" s="500" t="s">
        <v>570</v>
      </c>
      <c r="D389" s="500" t="s">
        <v>570</v>
      </c>
      <c r="E389" s="1154"/>
      <c r="F389" s="181" t="s">
        <v>570</v>
      </c>
      <c r="G389" s="42">
        <v>25</v>
      </c>
      <c r="H389" s="45">
        <v>1</v>
      </c>
      <c r="I389" s="45"/>
      <c r="J389" s="63">
        <v>25</v>
      </c>
      <c r="K389" s="42">
        <v>6</v>
      </c>
      <c r="L389" s="42">
        <v>1.5</v>
      </c>
      <c r="M389" s="45">
        <v>1</v>
      </c>
      <c r="N389" s="44" t="s">
        <v>378</v>
      </c>
      <c r="O389" s="45"/>
      <c r="P389" s="45"/>
      <c r="Q389" s="63">
        <v>2.85</v>
      </c>
      <c r="R389" s="87">
        <v>1.35</v>
      </c>
      <c r="S389" s="29"/>
      <c r="T389" s="1018">
        <f t="shared" si="54"/>
        <v>13.805</v>
      </c>
      <c r="U389" s="1056"/>
      <c r="V389" s="14"/>
    </row>
    <row r="390" spans="1:22" ht="50.1" customHeight="1" x14ac:dyDescent="0.2">
      <c r="A390" s="1124"/>
      <c r="B390" s="1127"/>
      <c r="C390" s="501" t="s">
        <v>571</v>
      </c>
      <c r="D390" s="501" t="s">
        <v>571</v>
      </c>
      <c r="E390" s="1139"/>
      <c r="F390" s="182" t="s">
        <v>571</v>
      </c>
      <c r="G390" s="16">
        <v>25</v>
      </c>
      <c r="H390" s="89">
        <v>1</v>
      </c>
      <c r="I390" s="89"/>
      <c r="J390" s="26">
        <v>25</v>
      </c>
      <c r="K390" s="16">
        <v>6</v>
      </c>
      <c r="L390" s="16">
        <v>1.5</v>
      </c>
      <c r="M390" s="89">
        <v>1</v>
      </c>
      <c r="N390" s="17" t="s">
        <v>378</v>
      </c>
      <c r="O390" s="89"/>
      <c r="P390" s="89"/>
      <c r="Q390" s="26">
        <v>2.85</v>
      </c>
      <c r="R390" s="90">
        <v>1.35</v>
      </c>
      <c r="S390" s="27"/>
      <c r="T390" s="1019">
        <f t="shared" si="54"/>
        <v>13.805</v>
      </c>
      <c r="U390" s="1054"/>
      <c r="V390" s="14"/>
    </row>
    <row r="391" spans="1:22" ht="50.1" customHeight="1" x14ac:dyDescent="0.2">
      <c r="A391" s="1124"/>
      <c r="B391" s="1127"/>
      <c r="C391" s="501" t="s">
        <v>572</v>
      </c>
      <c r="D391" s="501" t="s">
        <v>572</v>
      </c>
      <c r="E391" s="1139"/>
      <c r="F391" s="182" t="s">
        <v>572</v>
      </c>
      <c r="G391" s="16">
        <v>25</v>
      </c>
      <c r="H391" s="89">
        <v>1</v>
      </c>
      <c r="I391" s="89"/>
      <c r="J391" s="26">
        <v>25</v>
      </c>
      <c r="K391" s="16">
        <v>6</v>
      </c>
      <c r="L391" s="16">
        <v>1.5</v>
      </c>
      <c r="M391" s="89">
        <v>1</v>
      </c>
      <c r="N391" s="17" t="s">
        <v>378</v>
      </c>
      <c r="O391" s="89"/>
      <c r="P391" s="89"/>
      <c r="Q391" s="26">
        <v>2.85</v>
      </c>
      <c r="R391" s="90">
        <v>1.35</v>
      </c>
      <c r="S391" s="27"/>
      <c r="T391" s="1019">
        <f t="shared" si="54"/>
        <v>13.805</v>
      </c>
      <c r="U391" s="1054"/>
      <c r="V391" s="14"/>
    </row>
    <row r="392" spans="1:22" ht="50.1" customHeight="1" x14ac:dyDescent="0.2">
      <c r="A392" s="1124"/>
      <c r="B392" s="1127"/>
      <c r="C392" s="501" t="s">
        <v>573</v>
      </c>
      <c r="D392" s="501" t="s">
        <v>573</v>
      </c>
      <c r="E392" s="1139"/>
      <c r="F392" s="182" t="s">
        <v>573</v>
      </c>
      <c r="G392" s="16">
        <v>25</v>
      </c>
      <c r="H392" s="89">
        <v>1</v>
      </c>
      <c r="I392" s="89"/>
      <c r="J392" s="26">
        <v>25</v>
      </c>
      <c r="K392" s="16">
        <v>6</v>
      </c>
      <c r="L392" s="16">
        <v>1.5</v>
      </c>
      <c r="M392" s="89">
        <v>1</v>
      </c>
      <c r="N392" s="17" t="s">
        <v>378</v>
      </c>
      <c r="O392" s="89"/>
      <c r="P392" s="89"/>
      <c r="Q392" s="26">
        <v>2.85</v>
      </c>
      <c r="R392" s="90">
        <v>1.35</v>
      </c>
      <c r="S392" s="27"/>
      <c r="T392" s="1019">
        <f t="shared" si="54"/>
        <v>13.805</v>
      </c>
      <c r="U392" s="1054"/>
      <c r="V392" s="14"/>
    </row>
    <row r="393" spans="1:22" ht="50.1" customHeight="1" thickBot="1" x14ac:dyDescent="0.25">
      <c r="A393" s="1231"/>
      <c r="B393" s="1232"/>
      <c r="C393" s="502" t="s">
        <v>574</v>
      </c>
      <c r="D393" s="502" t="s">
        <v>574</v>
      </c>
      <c r="E393" s="1140"/>
      <c r="F393" s="183" t="s">
        <v>574</v>
      </c>
      <c r="G393" s="46">
        <v>25</v>
      </c>
      <c r="H393" s="47">
        <v>1</v>
      </c>
      <c r="I393" s="47"/>
      <c r="J393" s="64">
        <v>25</v>
      </c>
      <c r="K393" s="46">
        <v>6</v>
      </c>
      <c r="L393" s="46">
        <v>1.5</v>
      </c>
      <c r="M393" s="47">
        <v>1</v>
      </c>
      <c r="N393" s="76" t="s">
        <v>378</v>
      </c>
      <c r="O393" s="47"/>
      <c r="P393" s="47"/>
      <c r="Q393" s="64">
        <v>2.85</v>
      </c>
      <c r="R393" s="92">
        <v>1.35</v>
      </c>
      <c r="S393" s="30"/>
      <c r="T393" s="1020">
        <f t="shared" si="54"/>
        <v>13.805</v>
      </c>
      <c r="U393" s="1055"/>
      <c r="V393" s="14"/>
    </row>
    <row r="394" spans="1:22" ht="86.25" customHeight="1" thickBot="1" x14ac:dyDescent="0.25">
      <c r="A394" s="31">
        <v>9</v>
      </c>
      <c r="B394" s="85" t="s">
        <v>991</v>
      </c>
      <c r="C394" s="270" t="s">
        <v>76</v>
      </c>
      <c r="D394" s="267" t="s">
        <v>76</v>
      </c>
      <c r="E394" s="222"/>
      <c r="F394" s="33" t="s">
        <v>76</v>
      </c>
      <c r="G394" s="94">
        <v>10</v>
      </c>
      <c r="H394" s="94">
        <v>2</v>
      </c>
      <c r="I394" s="94"/>
      <c r="J394" s="99">
        <v>10</v>
      </c>
      <c r="K394" s="94">
        <v>5.08</v>
      </c>
      <c r="L394" s="94">
        <v>1.2</v>
      </c>
      <c r="M394" s="94"/>
      <c r="N394" s="66" t="s">
        <v>379</v>
      </c>
      <c r="O394" s="663">
        <v>0.4</v>
      </c>
      <c r="P394" s="94"/>
      <c r="Q394" s="65">
        <v>2.85</v>
      </c>
      <c r="R394" s="99">
        <v>1.35</v>
      </c>
      <c r="S394" s="34"/>
      <c r="T394" s="1023">
        <f t="shared" ref="T394:T398" si="55">SUM(K394:M394)*1.13+SUM(O394:R394)</f>
        <v>11.696400000000001</v>
      </c>
      <c r="U394" s="1058"/>
      <c r="V394" s="14"/>
    </row>
    <row r="395" spans="1:22" ht="50.1" customHeight="1" thickBot="1" x14ac:dyDescent="0.25">
      <c r="A395" s="31">
        <v>10</v>
      </c>
      <c r="B395" s="85" t="s">
        <v>85</v>
      </c>
      <c r="C395" s="270" t="s">
        <v>86</v>
      </c>
      <c r="D395" s="267" t="s">
        <v>86</v>
      </c>
      <c r="E395" s="214"/>
      <c r="F395" s="33" t="s">
        <v>86</v>
      </c>
      <c r="G395" s="94">
        <v>18</v>
      </c>
      <c r="H395" s="94">
        <v>3</v>
      </c>
      <c r="I395" s="94"/>
      <c r="J395" s="99">
        <v>18</v>
      </c>
      <c r="K395" s="94">
        <v>6.98</v>
      </c>
      <c r="L395" s="94">
        <v>2</v>
      </c>
      <c r="M395" s="94"/>
      <c r="N395" s="100">
        <v>4.2</v>
      </c>
      <c r="O395" s="94"/>
      <c r="P395" s="94"/>
      <c r="Q395" s="65">
        <v>2.85</v>
      </c>
      <c r="R395" s="99">
        <v>1.35</v>
      </c>
      <c r="S395" s="34"/>
      <c r="T395" s="1023">
        <f t="shared" si="55"/>
        <v>14.3474</v>
      </c>
      <c r="U395" s="1058"/>
      <c r="V395" s="14"/>
    </row>
    <row r="396" spans="1:22" ht="50.1" customHeight="1" x14ac:dyDescent="0.2">
      <c r="A396" s="1123">
        <v>11</v>
      </c>
      <c r="B396" s="1126" t="s">
        <v>90</v>
      </c>
      <c r="C396" s="500" t="s">
        <v>91</v>
      </c>
      <c r="D396" s="500" t="s">
        <v>91</v>
      </c>
      <c r="E396" s="1136"/>
      <c r="F396" s="181" t="s">
        <v>91</v>
      </c>
      <c r="G396" s="45">
        <v>11.62</v>
      </c>
      <c r="H396" s="45">
        <v>5</v>
      </c>
      <c r="I396" s="45"/>
      <c r="J396" s="88" t="s">
        <v>1075</v>
      </c>
      <c r="K396" s="45">
        <v>4.5</v>
      </c>
      <c r="L396" s="45">
        <v>2.2000000000000002</v>
      </c>
      <c r="M396" s="45"/>
      <c r="N396" s="88"/>
      <c r="O396" s="659">
        <v>1</v>
      </c>
      <c r="P396" s="659">
        <v>1</v>
      </c>
      <c r="Q396" s="63">
        <v>2.85</v>
      </c>
      <c r="R396" s="87">
        <v>1.35</v>
      </c>
      <c r="S396" s="29"/>
      <c r="T396" s="1018">
        <f t="shared" si="55"/>
        <v>13.770999999999999</v>
      </c>
      <c r="U396" s="1056"/>
      <c r="V396" s="1132"/>
    </row>
    <row r="397" spans="1:22" ht="50.1" customHeight="1" x14ac:dyDescent="0.2">
      <c r="A397" s="1124"/>
      <c r="B397" s="1127"/>
      <c r="C397" s="501" t="s">
        <v>626</v>
      </c>
      <c r="D397" s="501" t="s">
        <v>626</v>
      </c>
      <c r="E397" s="1137"/>
      <c r="F397" s="182" t="s">
        <v>626</v>
      </c>
      <c r="G397" s="89">
        <v>11.62</v>
      </c>
      <c r="H397" s="89">
        <v>5</v>
      </c>
      <c r="I397" s="89"/>
      <c r="J397" s="91" t="s">
        <v>1075</v>
      </c>
      <c r="K397" s="89">
        <v>4.5</v>
      </c>
      <c r="L397" s="89">
        <v>2.2000000000000002</v>
      </c>
      <c r="M397" s="89"/>
      <c r="N397" s="91"/>
      <c r="O397" s="656">
        <v>0.5</v>
      </c>
      <c r="P397" s="89"/>
      <c r="Q397" s="26">
        <v>2.85</v>
      </c>
      <c r="R397" s="90">
        <v>1.35</v>
      </c>
      <c r="S397" s="27"/>
      <c r="T397" s="1019">
        <f t="shared" si="55"/>
        <v>12.271000000000001</v>
      </c>
      <c r="U397" s="1054"/>
      <c r="V397" s="1133"/>
    </row>
    <row r="398" spans="1:22" ht="50.1" customHeight="1" x14ac:dyDescent="0.2">
      <c r="A398" s="1124"/>
      <c r="B398" s="1127"/>
      <c r="C398" s="501" t="s">
        <v>627</v>
      </c>
      <c r="D398" s="501" t="s">
        <v>627</v>
      </c>
      <c r="E398" s="1137"/>
      <c r="F398" s="182" t="s">
        <v>627</v>
      </c>
      <c r="G398" s="89">
        <v>11.62</v>
      </c>
      <c r="H398" s="89">
        <v>5</v>
      </c>
      <c r="I398" s="89"/>
      <c r="J398" s="91" t="s">
        <v>1075</v>
      </c>
      <c r="K398" s="89">
        <v>4.5</v>
      </c>
      <c r="L398" s="89">
        <v>2.2000000000000002</v>
      </c>
      <c r="M398" s="89"/>
      <c r="N398" s="91"/>
      <c r="O398" s="656">
        <v>0.5</v>
      </c>
      <c r="P398" s="89"/>
      <c r="Q398" s="26">
        <v>2.85</v>
      </c>
      <c r="R398" s="90">
        <v>1.35</v>
      </c>
      <c r="S398" s="27"/>
      <c r="T398" s="1019">
        <f t="shared" si="55"/>
        <v>12.271000000000001</v>
      </c>
      <c r="U398" s="1054"/>
      <c r="V398" s="1133"/>
    </row>
    <row r="399" spans="1:22" ht="50.1" customHeight="1" thickBot="1" x14ac:dyDescent="0.25">
      <c r="A399" s="1124"/>
      <c r="B399" s="1127"/>
      <c r="C399" s="502" t="s">
        <v>92</v>
      </c>
      <c r="D399" s="575" t="s">
        <v>92</v>
      </c>
      <c r="E399" s="217"/>
      <c r="F399" s="183" t="s">
        <v>92</v>
      </c>
      <c r="G399" s="47">
        <v>11.62</v>
      </c>
      <c r="H399" s="47">
        <v>5</v>
      </c>
      <c r="I399" s="47"/>
      <c r="J399" s="93" t="s">
        <v>1075</v>
      </c>
      <c r="K399" s="47">
        <v>4.5</v>
      </c>
      <c r="L399" s="47">
        <v>2.2000000000000002</v>
      </c>
      <c r="M399" s="47"/>
      <c r="N399" s="93"/>
      <c r="O399" s="47"/>
      <c r="P399" s="47"/>
      <c r="Q399" s="64">
        <v>2.85</v>
      </c>
      <c r="R399" s="92">
        <v>1.35</v>
      </c>
      <c r="S399" s="30"/>
      <c r="T399" s="1020">
        <f t="shared" ref="T399:T402" si="56">SUM(K399:M399)*1.13+SUM(O399:R399)</f>
        <v>11.771000000000001</v>
      </c>
      <c r="U399" s="1055"/>
      <c r="V399" s="1133"/>
    </row>
    <row r="400" spans="1:22" ht="50.1" customHeight="1" thickBot="1" x14ac:dyDescent="0.25">
      <c r="A400" s="31">
        <v>12</v>
      </c>
      <c r="B400" s="85" t="s">
        <v>93</v>
      </c>
      <c r="C400" s="270" t="s">
        <v>94</v>
      </c>
      <c r="D400" s="267" t="s">
        <v>94</v>
      </c>
      <c r="E400" s="214"/>
      <c r="F400" s="33" t="s">
        <v>94</v>
      </c>
      <c r="G400" s="94">
        <v>16.25</v>
      </c>
      <c r="H400" s="94"/>
      <c r="I400" s="94"/>
      <c r="J400" s="99">
        <v>16.25</v>
      </c>
      <c r="K400" s="94">
        <v>3</v>
      </c>
      <c r="L400" s="94">
        <v>1</v>
      </c>
      <c r="M400" s="94"/>
      <c r="N400" s="66" t="s">
        <v>325</v>
      </c>
      <c r="O400" s="94"/>
      <c r="P400" s="94"/>
      <c r="Q400" s="65">
        <v>2.85</v>
      </c>
      <c r="R400" s="99">
        <v>1.35</v>
      </c>
      <c r="S400" s="34"/>
      <c r="T400" s="1020">
        <f t="shared" si="56"/>
        <v>8.7199999999999989</v>
      </c>
      <c r="U400" s="1058"/>
      <c r="V400" s="14"/>
    </row>
    <row r="401" spans="1:22" ht="50.1" customHeight="1" x14ac:dyDescent="0.2">
      <c r="A401" s="1123">
        <v>13</v>
      </c>
      <c r="B401" s="1126" t="s">
        <v>101</v>
      </c>
      <c r="C401" s="264" t="s">
        <v>102</v>
      </c>
      <c r="D401" s="265" t="s">
        <v>102</v>
      </c>
      <c r="E401" s="215"/>
      <c r="F401" s="178" t="s">
        <v>102</v>
      </c>
      <c r="G401" s="45">
        <v>6.51</v>
      </c>
      <c r="H401" s="45"/>
      <c r="I401" s="45"/>
      <c r="J401" s="87">
        <v>6.51</v>
      </c>
      <c r="K401" s="45">
        <v>3.51</v>
      </c>
      <c r="L401" s="45">
        <v>1.3</v>
      </c>
      <c r="M401" s="45"/>
      <c r="N401" s="44" t="s">
        <v>328</v>
      </c>
      <c r="O401" s="45"/>
      <c r="P401" s="659">
        <v>2.4</v>
      </c>
      <c r="Q401" s="63">
        <v>2.85</v>
      </c>
      <c r="R401" s="86">
        <v>0.95</v>
      </c>
      <c r="S401" s="29"/>
      <c r="T401" s="1018">
        <f t="shared" si="56"/>
        <v>11.635299999999999</v>
      </c>
      <c r="U401" s="1049" t="s">
        <v>1124</v>
      </c>
      <c r="V401" s="637"/>
    </row>
    <row r="402" spans="1:22" ht="50.1" customHeight="1" thickBot="1" x14ac:dyDescent="0.25">
      <c r="A402" s="1124"/>
      <c r="B402" s="1127"/>
      <c r="C402" s="268" t="s">
        <v>103</v>
      </c>
      <c r="D402" s="217"/>
      <c r="E402" s="217"/>
      <c r="F402" s="180" t="s">
        <v>103</v>
      </c>
      <c r="G402" s="47">
        <v>6.51</v>
      </c>
      <c r="H402" s="47"/>
      <c r="I402" s="47"/>
      <c r="J402" s="92">
        <v>6.51</v>
      </c>
      <c r="K402" s="47">
        <v>3.51</v>
      </c>
      <c r="L402" s="47"/>
      <c r="M402" s="47"/>
      <c r="N402" s="93">
        <v>2.1</v>
      </c>
      <c r="O402" s="47"/>
      <c r="P402" s="47"/>
      <c r="Q402" s="64">
        <v>2.85</v>
      </c>
      <c r="R402" s="92">
        <v>1.35</v>
      </c>
      <c r="S402" s="30"/>
      <c r="T402" s="1020">
        <f t="shared" si="56"/>
        <v>8.1662999999999997</v>
      </c>
      <c r="U402" s="1051"/>
      <c r="V402" s="14"/>
    </row>
    <row r="403" spans="1:22" ht="50.1" customHeight="1" thickBot="1" x14ac:dyDescent="0.25">
      <c r="A403" s="31">
        <v>14</v>
      </c>
      <c r="B403" s="85" t="s">
        <v>946</v>
      </c>
      <c r="C403" s="270" t="s">
        <v>104</v>
      </c>
      <c r="D403" s="267" t="s">
        <v>104</v>
      </c>
      <c r="E403" s="214"/>
      <c r="F403" s="33" t="s">
        <v>104</v>
      </c>
      <c r="G403" s="94">
        <v>27.68</v>
      </c>
      <c r="H403" s="94">
        <v>15.16</v>
      </c>
      <c r="I403" s="94"/>
      <c r="J403" s="65" t="s">
        <v>329</v>
      </c>
      <c r="K403" s="94">
        <v>4.5599999999999996</v>
      </c>
      <c r="L403" s="94">
        <v>2.74</v>
      </c>
      <c r="M403" s="94"/>
      <c r="N403" s="66" t="s">
        <v>330</v>
      </c>
      <c r="O403" s="663">
        <v>2.2999999999999998</v>
      </c>
      <c r="P403" s="94"/>
      <c r="Q403" s="65">
        <v>2.85</v>
      </c>
      <c r="R403" s="99">
        <v>1.35</v>
      </c>
      <c r="S403" s="34"/>
      <c r="T403" s="1023">
        <f>SUM(K403:M403)*1.13+SUM(O403:R403)</f>
        <v>14.748999999999999</v>
      </c>
      <c r="U403" s="1058"/>
      <c r="V403" s="14"/>
    </row>
    <row r="404" spans="1:22" ht="147.75" customHeight="1" x14ac:dyDescent="0.2">
      <c r="A404" s="1228">
        <v>15</v>
      </c>
      <c r="B404" s="1126" t="s">
        <v>106</v>
      </c>
      <c r="C404" s="499" t="s">
        <v>643</v>
      </c>
      <c r="D404" s="499" t="s">
        <v>643</v>
      </c>
      <c r="E404" s="1154"/>
      <c r="F404" s="70" t="s">
        <v>643</v>
      </c>
      <c r="G404" s="42" t="s">
        <v>107</v>
      </c>
      <c r="H404" s="45"/>
      <c r="I404" s="45"/>
      <c r="J404" s="63" t="s">
        <v>107</v>
      </c>
      <c r="K404" s="45">
        <v>10</v>
      </c>
      <c r="L404" s="45">
        <v>4.9000000000000004</v>
      </c>
      <c r="M404" s="45"/>
      <c r="N404" s="88">
        <v>5.0999999999999996</v>
      </c>
      <c r="O404" s="45"/>
      <c r="P404" s="45"/>
      <c r="Q404" s="63">
        <v>2.85</v>
      </c>
      <c r="R404" s="87">
        <v>1.35</v>
      </c>
      <c r="S404" s="29"/>
      <c r="T404" s="1024">
        <f t="shared" ref="T404:T407" si="57">SUM(K404:M404)*1.13+SUM(O404:R404)</f>
        <v>21.036999999999999</v>
      </c>
      <c r="U404" s="1049"/>
      <c r="V404" s="14"/>
    </row>
    <row r="405" spans="1:22" ht="152.25" customHeight="1" x14ac:dyDescent="0.2">
      <c r="A405" s="1229"/>
      <c r="B405" s="1127"/>
      <c r="C405" s="497" t="s">
        <v>644</v>
      </c>
      <c r="D405" s="497" t="s">
        <v>644</v>
      </c>
      <c r="E405" s="1139"/>
      <c r="F405" s="22" t="s">
        <v>644</v>
      </c>
      <c r="G405" s="16" t="s">
        <v>107</v>
      </c>
      <c r="H405" s="89"/>
      <c r="I405" s="89"/>
      <c r="J405" s="26" t="s">
        <v>107</v>
      </c>
      <c r="K405" s="89">
        <v>10</v>
      </c>
      <c r="L405" s="89">
        <v>4.9000000000000004</v>
      </c>
      <c r="M405" s="89"/>
      <c r="N405" s="91">
        <v>5.0999999999999996</v>
      </c>
      <c r="O405" s="89"/>
      <c r="P405" s="89"/>
      <c r="Q405" s="26">
        <v>2.85</v>
      </c>
      <c r="R405" s="90">
        <v>1.35</v>
      </c>
      <c r="S405" s="27"/>
      <c r="T405" s="1089">
        <f t="shared" si="57"/>
        <v>21.036999999999999</v>
      </c>
      <c r="U405" s="1050"/>
      <c r="V405" s="14"/>
    </row>
    <row r="406" spans="1:22" ht="153.75" customHeight="1" x14ac:dyDescent="0.2">
      <c r="A406" s="1229"/>
      <c r="B406" s="1127"/>
      <c r="C406" s="497" t="s">
        <v>1143</v>
      </c>
      <c r="D406" s="497" t="s">
        <v>1143</v>
      </c>
      <c r="E406" s="1139"/>
      <c r="F406" s="362" t="s">
        <v>1143</v>
      </c>
      <c r="G406" s="16" t="s">
        <v>107</v>
      </c>
      <c r="H406" s="89"/>
      <c r="I406" s="89"/>
      <c r="J406" s="26" t="s">
        <v>107</v>
      </c>
      <c r="K406" s="89">
        <v>10</v>
      </c>
      <c r="L406" s="89">
        <v>4.9000000000000004</v>
      </c>
      <c r="M406" s="89"/>
      <c r="N406" s="91">
        <v>5.0999999999999996</v>
      </c>
      <c r="O406" s="89"/>
      <c r="P406" s="89"/>
      <c r="Q406" s="26">
        <v>2.85</v>
      </c>
      <c r="R406" s="90">
        <v>1.35</v>
      </c>
      <c r="S406" s="27"/>
      <c r="T406" s="1089">
        <f t="shared" si="57"/>
        <v>21.036999999999999</v>
      </c>
      <c r="U406" s="1050"/>
      <c r="V406" s="14"/>
    </row>
    <row r="407" spans="1:22" ht="147.75" customHeight="1" x14ac:dyDescent="0.2">
      <c r="A407" s="1229"/>
      <c r="B407" s="1127"/>
      <c r="C407" s="497" t="s">
        <v>645</v>
      </c>
      <c r="D407" s="497" t="s">
        <v>645</v>
      </c>
      <c r="E407" s="1139"/>
      <c r="F407" s="22" t="s">
        <v>645</v>
      </c>
      <c r="G407" s="16" t="s">
        <v>107</v>
      </c>
      <c r="H407" s="89"/>
      <c r="I407" s="89"/>
      <c r="J407" s="26" t="s">
        <v>107</v>
      </c>
      <c r="K407" s="89">
        <v>10</v>
      </c>
      <c r="L407" s="89">
        <v>4.9000000000000004</v>
      </c>
      <c r="M407" s="89"/>
      <c r="N407" s="91">
        <v>5.0999999999999996</v>
      </c>
      <c r="O407" s="89"/>
      <c r="P407" s="89"/>
      <c r="Q407" s="26">
        <v>2.85</v>
      </c>
      <c r="R407" s="90">
        <v>1.35</v>
      </c>
      <c r="S407" s="27"/>
      <c r="T407" s="1089">
        <f t="shared" si="57"/>
        <v>21.036999999999999</v>
      </c>
      <c r="U407" s="1050"/>
      <c r="V407" s="14"/>
    </row>
    <row r="408" spans="1:22" ht="148.5" customHeight="1" thickBot="1" x14ac:dyDescent="0.25">
      <c r="A408" s="1230"/>
      <c r="B408" s="1128"/>
      <c r="C408" s="502" t="s">
        <v>243</v>
      </c>
      <c r="D408" s="502" t="s">
        <v>243</v>
      </c>
      <c r="E408" s="1140"/>
      <c r="F408" s="183" t="s">
        <v>243</v>
      </c>
      <c r="G408" s="46" t="s">
        <v>107</v>
      </c>
      <c r="H408" s="47"/>
      <c r="I408" s="47"/>
      <c r="J408" s="64" t="s">
        <v>107</v>
      </c>
      <c r="K408" s="47">
        <v>10</v>
      </c>
      <c r="L408" s="47">
        <v>4.9000000000000004</v>
      </c>
      <c r="M408" s="47"/>
      <c r="N408" s="93">
        <v>5.0999999999999996</v>
      </c>
      <c r="O408" s="47"/>
      <c r="P408" s="47"/>
      <c r="Q408" s="64">
        <v>2.85</v>
      </c>
      <c r="R408" s="92">
        <v>1.35</v>
      </c>
      <c r="S408" s="30"/>
      <c r="T408" s="1017">
        <f>SUM(K408:M408)*1.13+SUM(O408:R408)</f>
        <v>21.036999999999999</v>
      </c>
      <c r="U408" s="1055"/>
      <c r="V408" s="14"/>
    </row>
    <row r="409" spans="1:22" ht="94.5" customHeight="1" thickBot="1" x14ac:dyDescent="0.25">
      <c r="A409" s="31">
        <v>16</v>
      </c>
      <c r="B409" s="85" t="s">
        <v>123</v>
      </c>
      <c r="C409" s="270" t="s">
        <v>124</v>
      </c>
      <c r="D409" s="267" t="s">
        <v>124</v>
      </c>
      <c r="E409" s="214"/>
      <c r="F409" s="33" t="s">
        <v>124</v>
      </c>
      <c r="G409" s="94">
        <v>19</v>
      </c>
      <c r="H409" s="94"/>
      <c r="I409" s="94"/>
      <c r="J409" s="99">
        <v>19</v>
      </c>
      <c r="K409" s="94">
        <v>4.68</v>
      </c>
      <c r="L409" s="94">
        <v>1.7</v>
      </c>
      <c r="M409" s="94"/>
      <c r="N409" s="66" t="s">
        <v>331</v>
      </c>
      <c r="O409" s="94"/>
      <c r="P409" s="94"/>
      <c r="Q409" s="65">
        <v>2.85</v>
      </c>
      <c r="R409" s="99">
        <v>1.35</v>
      </c>
      <c r="S409" s="34"/>
      <c r="T409" s="1023">
        <f>SUM(K409:M409)*1.13+SUM(O409:R409)</f>
        <v>11.4094</v>
      </c>
      <c r="U409" s="1058"/>
      <c r="V409" s="14"/>
    </row>
    <row r="410" spans="1:22" ht="30.75" customHeight="1" x14ac:dyDescent="0.2">
      <c r="A410" s="1123">
        <v>17</v>
      </c>
      <c r="B410" s="1126" t="s">
        <v>992</v>
      </c>
      <c r="C410" s="632" t="s">
        <v>669</v>
      </c>
      <c r="D410" s="632" t="s">
        <v>669</v>
      </c>
      <c r="E410" s="1154"/>
      <c r="F410" s="178" t="s">
        <v>669</v>
      </c>
      <c r="G410" s="45">
        <v>19</v>
      </c>
      <c r="H410" s="45"/>
      <c r="I410" s="45"/>
      <c r="J410" s="87">
        <v>19</v>
      </c>
      <c r="K410" s="45">
        <v>7</v>
      </c>
      <c r="L410" s="45">
        <v>1.4</v>
      </c>
      <c r="M410" s="45"/>
      <c r="N410" s="88">
        <f>+K410*0.6</f>
        <v>4.2</v>
      </c>
      <c r="O410" s="45"/>
      <c r="P410" s="45"/>
      <c r="Q410" s="63">
        <v>2.85</v>
      </c>
      <c r="R410" s="87">
        <v>1.35</v>
      </c>
      <c r="S410" s="29"/>
      <c r="T410" s="1018">
        <f t="shared" ref="T410" si="58">SUM(K410:M410)*1.13+SUM(O410:R410)</f>
        <v>13.692</v>
      </c>
      <c r="U410" s="1049"/>
      <c r="V410" s="14"/>
    </row>
    <row r="411" spans="1:22" ht="50.1" customHeight="1" thickBot="1" x14ac:dyDescent="0.25">
      <c r="A411" s="1125"/>
      <c r="B411" s="1128"/>
      <c r="C411" s="633" t="s">
        <v>1141</v>
      </c>
      <c r="D411" s="633" t="s">
        <v>1141</v>
      </c>
      <c r="E411" s="1140"/>
      <c r="F411" s="183" t="s">
        <v>1141</v>
      </c>
      <c r="G411" s="47">
        <v>19</v>
      </c>
      <c r="H411" s="47"/>
      <c r="I411" s="47"/>
      <c r="J411" s="92">
        <v>19</v>
      </c>
      <c r="K411" s="47">
        <v>7</v>
      </c>
      <c r="L411" s="47">
        <v>1.4</v>
      </c>
      <c r="M411" s="47"/>
      <c r="N411" s="93">
        <f>+K411*0.6</f>
        <v>4.2</v>
      </c>
      <c r="O411" s="47"/>
      <c r="P411" s="47"/>
      <c r="Q411" s="64">
        <v>2.85</v>
      </c>
      <c r="R411" s="92">
        <v>1.35</v>
      </c>
      <c r="S411" s="30"/>
      <c r="T411" s="1020">
        <f>SUM(K411:M411)*1.13+SUM(O411:R411)</f>
        <v>13.692</v>
      </c>
      <c r="U411" s="1055"/>
      <c r="V411" s="14"/>
    </row>
    <row r="412" spans="1:22" ht="50.1" customHeight="1" x14ac:dyDescent="0.2">
      <c r="A412" s="1123">
        <v>18</v>
      </c>
      <c r="B412" s="1155" t="s">
        <v>411</v>
      </c>
      <c r="C412" s="834" t="s">
        <v>134</v>
      </c>
      <c r="D412" s="834" t="s">
        <v>134</v>
      </c>
      <c r="E412" s="1154"/>
      <c r="F412" s="181" t="s">
        <v>134</v>
      </c>
      <c r="G412" s="67">
        <v>15</v>
      </c>
      <c r="H412" s="45"/>
      <c r="I412" s="45"/>
      <c r="J412" s="86">
        <v>15</v>
      </c>
      <c r="K412" s="67">
        <v>6.49</v>
      </c>
      <c r="L412" s="45">
        <v>0.8</v>
      </c>
      <c r="M412" s="45"/>
      <c r="N412" s="110">
        <v>3.89</v>
      </c>
      <c r="O412" s="659">
        <v>2</v>
      </c>
      <c r="P412" s="45"/>
      <c r="Q412" s="63">
        <v>2.85</v>
      </c>
      <c r="R412" s="87">
        <v>1.35</v>
      </c>
      <c r="S412" s="29"/>
      <c r="T412" s="1018">
        <f t="shared" ref="T412" si="59">SUM(K412:M412)*1.13+SUM(O412:R412)</f>
        <v>14.437699999999998</v>
      </c>
      <c r="U412" s="1056"/>
      <c r="V412" s="14"/>
    </row>
    <row r="413" spans="1:22" ht="50.1" customHeight="1" x14ac:dyDescent="0.2">
      <c r="A413" s="1124"/>
      <c r="B413" s="1156"/>
      <c r="C413" s="501" t="s">
        <v>1056</v>
      </c>
      <c r="D413" s="501" t="s">
        <v>1056</v>
      </c>
      <c r="E413" s="1139"/>
      <c r="F413" s="182" t="s">
        <v>1057</v>
      </c>
      <c r="G413" s="50">
        <v>15</v>
      </c>
      <c r="H413" s="89"/>
      <c r="I413" s="89"/>
      <c r="J413" s="55">
        <v>15</v>
      </c>
      <c r="K413" s="50">
        <v>6.49</v>
      </c>
      <c r="L413" s="89">
        <v>0.8</v>
      </c>
      <c r="M413" s="89"/>
      <c r="N413" s="106">
        <v>3.89</v>
      </c>
      <c r="O413" s="656">
        <v>2</v>
      </c>
      <c r="P413" s="89"/>
      <c r="Q413" s="26">
        <v>2.85</v>
      </c>
      <c r="R413" s="90">
        <v>1.35</v>
      </c>
      <c r="S413" s="27"/>
      <c r="T413" s="1019">
        <f t="shared" ref="T413:T416" si="60">SUM(K413:M413)*1.13+SUM(O413:R413)</f>
        <v>14.437699999999998</v>
      </c>
      <c r="U413" s="1054"/>
      <c r="V413" s="14"/>
    </row>
    <row r="414" spans="1:22" ht="50.1" customHeight="1" x14ac:dyDescent="0.2">
      <c r="A414" s="1124"/>
      <c r="B414" s="1156"/>
      <c r="C414" s="827" t="s">
        <v>860</v>
      </c>
      <c r="D414" s="827" t="s">
        <v>860</v>
      </c>
      <c r="E414" s="1139"/>
      <c r="F414" s="182" t="s">
        <v>860</v>
      </c>
      <c r="G414" s="50">
        <v>15</v>
      </c>
      <c r="H414" s="89"/>
      <c r="I414" s="89"/>
      <c r="J414" s="55">
        <v>15</v>
      </c>
      <c r="K414" s="50">
        <v>6.49</v>
      </c>
      <c r="L414" s="89">
        <v>0.8</v>
      </c>
      <c r="M414" s="89"/>
      <c r="N414" s="106">
        <v>3.89</v>
      </c>
      <c r="O414" s="89">
        <v>1</v>
      </c>
      <c r="P414" s="89"/>
      <c r="Q414" s="26">
        <v>2.85</v>
      </c>
      <c r="R414" s="90">
        <v>1.35</v>
      </c>
      <c r="S414" s="27"/>
      <c r="T414" s="1019">
        <f>SUM(K414:M414)*1.13+SUM(O414:R414)</f>
        <v>13.4377</v>
      </c>
      <c r="U414" s="1054"/>
      <c r="V414" s="14"/>
    </row>
    <row r="415" spans="1:22" ht="50.1" customHeight="1" x14ac:dyDescent="0.2">
      <c r="A415" s="1124"/>
      <c r="B415" s="1156"/>
      <c r="C415" s="501" t="s">
        <v>674</v>
      </c>
      <c r="D415" s="501" t="s">
        <v>674</v>
      </c>
      <c r="E415" s="1139"/>
      <c r="F415" s="182" t="s">
        <v>674</v>
      </c>
      <c r="G415" s="50">
        <v>15</v>
      </c>
      <c r="H415" s="89"/>
      <c r="I415" s="89"/>
      <c r="J415" s="55">
        <v>15</v>
      </c>
      <c r="K415" s="50">
        <v>6.49</v>
      </c>
      <c r="L415" s="89">
        <v>0.8</v>
      </c>
      <c r="M415" s="89"/>
      <c r="N415" s="106">
        <v>3.89</v>
      </c>
      <c r="O415" s="656">
        <v>2</v>
      </c>
      <c r="P415" s="89"/>
      <c r="Q415" s="26">
        <v>2.85</v>
      </c>
      <c r="R415" s="90">
        <v>1.35</v>
      </c>
      <c r="S415" s="27"/>
      <c r="T415" s="1019">
        <f t="shared" si="60"/>
        <v>14.437699999999998</v>
      </c>
      <c r="U415" s="1054"/>
      <c r="V415" s="14"/>
    </row>
    <row r="416" spans="1:22" ht="50.1" customHeight="1" x14ac:dyDescent="0.2">
      <c r="A416" s="1124"/>
      <c r="B416" s="1156"/>
      <c r="C416" s="501" t="s">
        <v>675</v>
      </c>
      <c r="D416" s="1139"/>
      <c r="E416" s="1139"/>
      <c r="F416" s="182" t="s">
        <v>675</v>
      </c>
      <c r="G416" s="50">
        <v>15</v>
      </c>
      <c r="H416" s="89"/>
      <c r="I416" s="89"/>
      <c r="J416" s="55">
        <v>15</v>
      </c>
      <c r="K416" s="50">
        <v>4.78</v>
      </c>
      <c r="L416" s="89"/>
      <c r="M416" s="89"/>
      <c r="N416" s="106">
        <v>2.87</v>
      </c>
      <c r="O416" s="89"/>
      <c r="P416" s="89"/>
      <c r="Q416" s="26">
        <v>2.85</v>
      </c>
      <c r="R416" s="90">
        <v>1.35</v>
      </c>
      <c r="S416" s="27"/>
      <c r="T416" s="1019">
        <f t="shared" si="60"/>
        <v>9.6013999999999999</v>
      </c>
      <c r="U416" s="1054"/>
      <c r="V416" s="14"/>
    </row>
    <row r="417" spans="1:22" ht="50.1" customHeight="1" x14ac:dyDescent="0.2">
      <c r="A417" s="1124"/>
      <c r="B417" s="1156"/>
      <c r="C417" s="501" t="s">
        <v>676</v>
      </c>
      <c r="D417" s="1139"/>
      <c r="E417" s="1139"/>
      <c r="F417" s="182" t="s">
        <v>676</v>
      </c>
      <c r="G417" s="50">
        <v>15</v>
      </c>
      <c r="H417" s="89"/>
      <c r="I417" s="89"/>
      <c r="J417" s="55">
        <v>15</v>
      </c>
      <c r="K417" s="50">
        <v>4.78</v>
      </c>
      <c r="L417" s="89"/>
      <c r="M417" s="89"/>
      <c r="N417" s="106">
        <v>2.87</v>
      </c>
      <c r="O417" s="89"/>
      <c r="P417" s="89"/>
      <c r="Q417" s="26">
        <v>2.85</v>
      </c>
      <c r="R417" s="90">
        <v>1.35</v>
      </c>
      <c r="S417" s="27"/>
      <c r="T417" s="1019">
        <f t="shared" ref="T417" si="61">SUM(K417:M417)*1.13+SUM(O417:R417)</f>
        <v>9.6013999999999999</v>
      </c>
      <c r="U417" s="1054"/>
      <c r="V417" s="14"/>
    </row>
    <row r="418" spans="1:22" ht="50.1" customHeight="1" thickBot="1" x14ac:dyDescent="0.25">
      <c r="A418" s="1125"/>
      <c r="B418" s="1157"/>
      <c r="C418" s="502" t="s">
        <v>1139</v>
      </c>
      <c r="D418" s="1140"/>
      <c r="E418" s="1140"/>
      <c r="F418" s="170" t="s">
        <v>1139</v>
      </c>
      <c r="G418" s="104">
        <v>15</v>
      </c>
      <c r="H418" s="47"/>
      <c r="I418" s="47"/>
      <c r="J418" s="105">
        <v>15</v>
      </c>
      <c r="K418" s="104">
        <v>4.78</v>
      </c>
      <c r="L418" s="47"/>
      <c r="M418" s="47"/>
      <c r="N418" s="111">
        <v>2.87</v>
      </c>
      <c r="O418" s="47"/>
      <c r="P418" s="47"/>
      <c r="Q418" s="64">
        <v>2.85</v>
      </c>
      <c r="R418" s="92">
        <v>1.35</v>
      </c>
      <c r="S418" s="30"/>
      <c r="T418" s="1020">
        <f t="shared" ref="T418:T423" si="62">SUM(K418:M418)*1.13+SUM(O418:R418)</f>
        <v>9.6013999999999999</v>
      </c>
      <c r="U418" s="1055"/>
      <c r="V418" s="14"/>
    </row>
    <row r="419" spans="1:22" ht="50.1" customHeight="1" thickBot="1" x14ac:dyDescent="0.25">
      <c r="A419" s="31">
        <v>19</v>
      </c>
      <c r="B419" s="85" t="s">
        <v>916</v>
      </c>
      <c r="C419" s="270" t="s">
        <v>49</v>
      </c>
      <c r="D419" s="267" t="s">
        <v>49</v>
      </c>
      <c r="E419" s="214"/>
      <c r="F419" s="33" t="s">
        <v>49</v>
      </c>
      <c r="G419" s="94">
        <v>15</v>
      </c>
      <c r="H419" s="94"/>
      <c r="I419" s="94"/>
      <c r="J419" s="99">
        <v>15</v>
      </c>
      <c r="K419" s="94">
        <v>5</v>
      </c>
      <c r="L419" s="94">
        <v>0.8</v>
      </c>
      <c r="M419" s="94"/>
      <c r="N419" s="100">
        <v>3</v>
      </c>
      <c r="O419" s="94"/>
      <c r="P419" s="94"/>
      <c r="Q419" s="65">
        <v>2.85</v>
      </c>
      <c r="R419" s="99">
        <v>1.35</v>
      </c>
      <c r="S419" s="34"/>
      <c r="T419" s="1023">
        <f t="shared" si="62"/>
        <v>10.754</v>
      </c>
      <c r="U419" s="1058"/>
      <c r="V419" s="14"/>
    </row>
    <row r="420" spans="1:22" ht="50.1" customHeight="1" x14ac:dyDescent="0.2">
      <c r="A420" s="1123">
        <v>20</v>
      </c>
      <c r="B420" s="1155" t="s">
        <v>407</v>
      </c>
      <c r="C420" s="499" t="s">
        <v>670</v>
      </c>
      <c r="D420" s="499" t="s">
        <v>670</v>
      </c>
      <c r="E420" s="1154"/>
      <c r="F420" s="178" t="s">
        <v>670</v>
      </c>
      <c r="G420" s="45"/>
      <c r="H420" s="45"/>
      <c r="I420" s="45"/>
      <c r="J420" s="87"/>
      <c r="K420" s="45">
        <v>6.15</v>
      </c>
      <c r="L420" s="45">
        <v>4.0999999999999996</v>
      </c>
      <c r="M420" s="45"/>
      <c r="N420" s="69" t="s">
        <v>512</v>
      </c>
      <c r="O420" s="659">
        <v>2.15</v>
      </c>
      <c r="P420" s="659">
        <v>1</v>
      </c>
      <c r="Q420" s="63">
        <v>2.85</v>
      </c>
      <c r="R420" s="107">
        <v>1.35</v>
      </c>
      <c r="S420" s="61"/>
      <c r="T420" s="1024">
        <f t="shared" si="62"/>
        <v>18.932499999999997</v>
      </c>
      <c r="U420" s="1049"/>
      <c r="V420" s="14"/>
    </row>
    <row r="421" spans="1:22" ht="50.1" customHeight="1" x14ac:dyDescent="0.2">
      <c r="A421" s="1124"/>
      <c r="B421" s="1156"/>
      <c r="C421" s="497" t="s">
        <v>153</v>
      </c>
      <c r="D421" s="497" t="s">
        <v>153</v>
      </c>
      <c r="E421" s="1139"/>
      <c r="F421" s="179" t="s">
        <v>153</v>
      </c>
      <c r="G421" s="89"/>
      <c r="H421" s="89"/>
      <c r="I421" s="89"/>
      <c r="J421" s="90"/>
      <c r="K421" s="89">
        <v>6.15</v>
      </c>
      <c r="L421" s="89">
        <v>4.0999999999999996</v>
      </c>
      <c r="M421" s="89"/>
      <c r="N421" s="51" t="s">
        <v>512</v>
      </c>
      <c r="O421" s="89"/>
      <c r="P421" s="89"/>
      <c r="Q421" s="26">
        <v>2.85</v>
      </c>
      <c r="R421" s="90">
        <v>1.35</v>
      </c>
      <c r="S421" s="27"/>
      <c r="T421" s="1019">
        <f t="shared" si="62"/>
        <v>15.782499999999999</v>
      </c>
      <c r="U421" s="1050"/>
      <c r="V421" s="283"/>
    </row>
    <row r="422" spans="1:22" ht="50.1" customHeight="1" thickBot="1" x14ac:dyDescent="0.25">
      <c r="A422" s="1125"/>
      <c r="B422" s="1157"/>
      <c r="C422" s="502" t="s">
        <v>297</v>
      </c>
      <c r="D422" s="502" t="s">
        <v>297</v>
      </c>
      <c r="E422" s="1140"/>
      <c r="F422" s="183" t="s">
        <v>297</v>
      </c>
      <c r="G422" s="104">
        <v>30</v>
      </c>
      <c r="H422" s="47">
        <v>15</v>
      </c>
      <c r="I422" s="47"/>
      <c r="J422" s="79" t="s">
        <v>408</v>
      </c>
      <c r="K422" s="104">
        <v>6.15</v>
      </c>
      <c r="L422" s="43">
        <v>4.0999999999999996</v>
      </c>
      <c r="M422" s="47"/>
      <c r="N422" s="83" t="s">
        <v>512</v>
      </c>
      <c r="O422" s="47"/>
      <c r="P422" s="47"/>
      <c r="Q422" s="64">
        <v>2.85</v>
      </c>
      <c r="R422" s="200">
        <v>1.35</v>
      </c>
      <c r="S422" s="300"/>
      <c r="T422" s="1021">
        <f t="shared" si="62"/>
        <v>15.782499999999999</v>
      </c>
      <c r="U422" s="1055"/>
      <c r="V422" s="283"/>
    </row>
    <row r="423" spans="1:22" ht="50.1" customHeight="1" thickBot="1" x14ac:dyDescent="0.25">
      <c r="A423" s="31">
        <v>21</v>
      </c>
      <c r="B423" s="85" t="s">
        <v>147</v>
      </c>
      <c r="C423" s="270" t="s">
        <v>148</v>
      </c>
      <c r="D423" s="267" t="s">
        <v>148</v>
      </c>
      <c r="E423" s="214"/>
      <c r="F423" s="33" t="s">
        <v>148</v>
      </c>
      <c r="G423" s="95">
        <v>20</v>
      </c>
      <c r="H423" s="95">
        <v>3.6</v>
      </c>
      <c r="I423" s="95"/>
      <c r="J423" s="96">
        <v>12</v>
      </c>
      <c r="K423" s="95">
        <v>5</v>
      </c>
      <c r="L423" s="95">
        <v>1.6</v>
      </c>
      <c r="M423" s="95"/>
      <c r="N423" s="112" t="s">
        <v>342</v>
      </c>
      <c r="O423" s="663">
        <v>1.5</v>
      </c>
      <c r="P423" s="663">
        <v>2.34</v>
      </c>
      <c r="Q423" s="65">
        <v>2.85</v>
      </c>
      <c r="R423" s="99">
        <v>1.35</v>
      </c>
      <c r="S423" s="34"/>
      <c r="T423" s="1023">
        <f t="shared" si="62"/>
        <v>15.497999999999998</v>
      </c>
      <c r="U423" s="1058"/>
      <c r="V423" s="283"/>
    </row>
    <row r="424" spans="1:22" ht="119.25" customHeight="1" thickBot="1" x14ac:dyDescent="0.25">
      <c r="A424" s="31">
        <v>22</v>
      </c>
      <c r="B424" s="85" t="s">
        <v>167</v>
      </c>
      <c r="C424" s="240" t="s">
        <v>415</v>
      </c>
      <c r="D424" s="240" t="s">
        <v>416</v>
      </c>
      <c r="E424" s="222"/>
      <c r="F424" s="80" t="s">
        <v>416</v>
      </c>
      <c r="G424" s="95">
        <v>17</v>
      </c>
      <c r="H424" s="95">
        <v>20</v>
      </c>
      <c r="I424" s="95"/>
      <c r="J424" s="99">
        <v>17</v>
      </c>
      <c r="K424" s="95">
        <v>7.54</v>
      </c>
      <c r="L424" s="95">
        <v>2.4</v>
      </c>
      <c r="M424" s="95"/>
      <c r="N424" s="100">
        <v>4.5199999999999996</v>
      </c>
      <c r="O424" s="663">
        <v>2</v>
      </c>
      <c r="P424" s="663">
        <v>3</v>
      </c>
      <c r="Q424" s="65">
        <v>2.85</v>
      </c>
      <c r="R424" s="99">
        <v>1.35</v>
      </c>
      <c r="S424" s="34"/>
      <c r="T424" s="1023">
        <f t="shared" ref="T424" si="63">SUM(K424:M424)*1.13+SUM(O424:R424)</f>
        <v>20.432199999999998</v>
      </c>
      <c r="U424" s="959"/>
      <c r="V424" s="319"/>
    </row>
    <row r="425" spans="1:22" ht="96" customHeight="1" x14ac:dyDescent="0.2">
      <c r="A425" s="1123">
        <v>23</v>
      </c>
      <c r="B425" s="1126" t="s">
        <v>473</v>
      </c>
      <c r="C425" s="264" t="s">
        <v>173</v>
      </c>
      <c r="D425" s="265" t="s">
        <v>173</v>
      </c>
      <c r="E425" s="215"/>
      <c r="F425" s="178" t="s">
        <v>173</v>
      </c>
      <c r="G425" s="45">
        <v>48</v>
      </c>
      <c r="H425" s="45">
        <v>26</v>
      </c>
      <c r="I425" s="45"/>
      <c r="J425" s="87">
        <v>28.8</v>
      </c>
      <c r="K425" s="45">
        <v>4.1500000000000004</v>
      </c>
      <c r="L425" s="45">
        <v>2.6</v>
      </c>
      <c r="M425" s="45"/>
      <c r="N425" s="88">
        <v>2.4900000000000002</v>
      </c>
      <c r="O425" s="659">
        <v>1.5</v>
      </c>
      <c r="P425" s="659">
        <v>3</v>
      </c>
      <c r="Q425" s="63">
        <v>2.85</v>
      </c>
      <c r="R425" s="87">
        <v>1.35</v>
      </c>
      <c r="S425" s="29"/>
      <c r="T425" s="1024">
        <f>SUM(K425:M425)*1.13+SUM(O425:R425)</f>
        <v>16.327500000000001</v>
      </c>
      <c r="U425" s="1049"/>
      <c r="V425" s="283"/>
    </row>
    <row r="426" spans="1:22" ht="50.1" customHeight="1" x14ac:dyDescent="0.2">
      <c r="A426" s="1124"/>
      <c r="B426" s="1127"/>
      <c r="C426" s="243" t="s">
        <v>1045</v>
      </c>
      <c r="D426" s="266" t="s">
        <v>1045</v>
      </c>
      <c r="E426" s="216"/>
      <c r="F426" s="179" t="s">
        <v>174</v>
      </c>
      <c r="G426" s="89">
        <v>48</v>
      </c>
      <c r="H426" s="89">
        <v>26</v>
      </c>
      <c r="I426" s="89"/>
      <c r="J426" s="90">
        <v>28.8</v>
      </c>
      <c r="K426" s="89">
        <v>4.1500000000000004</v>
      </c>
      <c r="L426" s="89">
        <v>2.6</v>
      </c>
      <c r="M426" s="89"/>
      <c r="N426" s="91">
        <v>2.4900000000000002</v>
      </c>
      <c r="O426" s="89"/>
      <c r="P426" s="656">
        <v>3</v>
      </c>
      <c r="Q426" s="26">
        <v>2.85</v>
      </c>
      <c r="R426" s="90">
        <v>1.35</v>
      </c>
      <c r="S426" s="27"/>
      <c r="T426" s="1019">
        <f>SUM(K426:M426)*1.13+SUM(O426:R426)</f>
        <v>14.827499999999999</v>
      </c>
      <c r="U426" s="1050"/>
      <c r="V426" s="320"/>
    </row>
    <row r="427" spans="1:22" ht="50.1" customHeight="1" x14ac:dyDescent="0.2">
      <c r="A427" s="1124"/>
      <c r="B427" s="1127"/>
      <c r="C427" s="243" t="s">
        <v>175</v>
      </c>
      <c r="D427" s="266" t="s">
        <v>175</v>
      </c>
      <c r="E427" s="216"/>
      <c r="F427" s="179" t="s">
        <v>175</v>
      </c>
      <c r="G427" s="89">
        <v>48</v>
      </c>
      <c r="H427" s="89">
        <v>26</v>
      </c>
      <c r="I427" s="89"/>
      <c r="J427" s="90">
        <v>28.8</v>
      </c>
      <c r="K427" s="89">
        <v>4.1500000000000004</v>
      </c>
      <c r="L427" s="89">
        <v>2.6</v>
      </c>
      <c r="M427" s="89"/>
      <c r="N427" s="91">
        <v>2.4900000000000002</v>
      </c>
      <c r="O427" s="89"/>
      <c r="P427" s="656">
        <v>4</v>
      </c>
      <c r="Q427" s="26">
        <v>2.85</v>
      </c>
      <c r="R427" s="90">
        <v>1.35</v>
      </c>
      <c r="S427" s="27"/>
      <c r="T427" s="1019">
        <f>SUM(K427:M427)*1.13+SUM(O427:R427)</f>
        <v>15.827499999999999</v>
      </c>
      <c r="U427" s="1050"/>
      <c r="V427" s="14"/>
    </row>
    <row r="428" spans="1:22" ht="50.1" customHeight="1" x14ac:dyDescent="0.2">
      <c r="A428" s="1124"/>
      <c r="B428" s="1127"/>
      <c r="C428" s="501" t="s">
        <v>698</v>
      </c>
      <c r="D428" s="501" t="s">
        <v>698</v>
      </c>
      <c r="E428" s="1137"/>
      <c r="F428" s="182" t="s">
        <v>698</v>
      </c>
      <c r="G428" s="89">
        <v>48</v>
      </c>
      <c r="H428" s="89">
        <v>26</v>
      </c>
      <c r="I428" s="89"/>
      <c r="J428" s="90">
        <v>28</v>
      </c>
      <c r="K428" s="89">
        <v>4.1500000000000004</v>
      </c>
      <c r="L428" s="89">
        <v>2.6</v>
      </c>
      <c r="M428" s="89"/>
      <c r="N428" s="91">
        <v>2.4900000000000002</v>
      </c>
      <c r="O428" s="89"/>
      <c r="P428" s="656">
        <v>1.5</v>
      </c>
      <c r="Q428" s="26">
        <v>2.85</v>
      </c>
      <c r="R428" s="90">
        <v>1.35</v>
      </c>
      <c r="S428" s="27"/>
      <c r="T428" s="1019">
        <f t="shared" ref="T428:T430" si="64">SUM(K428:M428)*1.13+SUM(O428:R428)</f>
        <v>13.327499999999999</v>
      </c>
      <c r="U428" s="1054"/>
      <c r="V428" s="14"/>
    </row>
    <row r="429" spans="1:22" ht="50.1" customHeight="1" x14ac:dyDescent="0.2">
      <c r="A429" s="1124"/>
      <c r="B429" s="1127"/>
      <c r="C429" s="501" t="s">
        <v>699</v>
      </c>
      <c r="D429" s="501" t="s">
        <v>699</v>
      </c>
      <c r="E429" s="1137"/>
      <c r="F429" s="182" t="s">
        <v>699</v>
      </c>
      <c r="G429" s="89">
        <v>48</v>
      </c>
      <c r="H429" s="89">
        <v>26</v>
      </c>
      <c r="I429" s="89"/>
      <c r="J429" s="90">
        <v>28</v>
      </c>
      <c r="K429" s="89">
        <v>4.1500000000000004</v>
      </c>
      <c r="L429" s="89">
        <v>2.6</v>
      </c>
      <c r="M429" s="89"/>
      <c r="N429" s="91">
        <v>2.4900000000000002</v>
      </c>
      <c r="O429" s="89"/>
      <c r="P429" s="656">
        <v>1.5</v>
      </c>
      <c r="Q429" s="26">
        <v>2.85</v>
      </c>
      <c r="R429" s="90">
        <v>1.35</v>
      </c>
      <c r="S429" s="27"/>
      <c r="T429" s="1019">
        <f t="shared" si="64"/>
        <v>13.327499999999999</v>
      </c>
      <c r="U429" s="1054"/>
      <c r="V429" s="14"/>
    </row>
    <row r="430" spans="1:22" ht="50.1" customHeight="1" x14ac:dyDescent="0.2">
      <c r="A430" s="1124"/>
      <c r="B430" s="1127"/>
      <c r="C430" s="501" t="s">
        <v>700</v>
      </c>
      <c r="D430" s="501" t="s">
        <v>700</v>
      </c>
      <c r="E430" s="1137"/>
      <c r="F430" s="182" t="s">
        <v>700</v>
      </c>
      <c r="G430" s="89">
        <v>48</v>
      </c>
      <c r="H430" s="89">
        <v>26</v>
      </c>
      <c r="I430" s="89"/>
      <c r="J430" s="90">
        <v>28</v>
      </c>
      <c r="K430" s="89">
        <v>4.1500000000000004</v>
      </c>
      <c r="L430" s="89">
        <v>2.6</v>
      </c>
      <c r="M430" s="89"/>
      <c r="N430" s="91">
        <v>2.4900000000000002</v>
      </c>
      <c r="O430" s="656">
        <v>1.5</v>
      </c>
      <c r="P430" s="89"/>
      <c r="Q430" s="26">
        <v>2.85</v>
      </c>
      <c r="R430" s="90">
        <v>1.35</v>
      </c>
      <c r="S430" s="27"/>
      <c r="T430" s="1019">
        <f t="shared" si="64"/>
        <v>13.327499999999999</v>
      </c>
      <c r="U430" s="1054"/>
      <c r="V430" s="14"/>
    </row>
    <row r="431" spans="1:22" ht="50.1" customHeight="1" thickBot="1" x14ac:dyDescent="0.25">
      <c r="A431" s="1125"/>
      <c r="B431" s="1128"/>
      <c r="C431" s="502" t="s">
        <v>701</v>
      </c>
      <c r="D431" s="502" t="s">
        <v>701</v>
      </c>
      <c r="E431" s="1138"/>
      <c r="F431" s="183" t="s">
        <v>701</v>
      </c>
      <c r="G431" s="47">
        <v>48</v>
      </c>
      <c r="H431" s="47">
        <v>26</v>
      </c>
      <c r="I431" s="47"/>
      <c r="J431" s="92">
        <v>28.8</v>
      </c>
      <c r="K431" s="47">
        <v>4.1500000000000004</v>
      </c>
      <c r="L431" s="47">
        <v>2.6</v>
      </c>
      <c r="M431" s="47"/>
      <c r="N431" s="93">
        <v>2.4900000000000002</v>
      </c>
      <c r="O431" s="47"/>
      <c r="P431" s="658">
        <v>1.5</v>
      </c>
      <c r="Q431" s="64">
        <v>2.85</v>
      </c>
      <c r="R431" s="92">
        <v>1.35</v>
      </c>
      <c r="S431" s="30"/>
      <c r="T431" s="1020">
        <f>SUM(K431:M431)*1.13+SUM(O431:R431)</f>
        <v>13.327499999999999</v>
      </c>
      <c r="U431" s="1055"/>
      <c r="V431" s="14"/>
    </row>
    <row r="432" spans="1:22" ht="50.1" customHeight="1" thickBot="1" x14ac:dyDescent="0.25">
      <c r="A432" s="31">
        <v>24</v>
      </c>
      <c r="B432" s="85" t="s">
        <v>176</v>
      </c>
      <c r="C432" s="270" t="s">
        <v>177</v>
      </c>
      <c r="D432" s="267" t="s">
        <v>177</v>
      </c>
      <c r="E432" s="214"/>
      <c r="F432" s="33" t="s">
        <v>177</v>
      </c>
      <c r="G432" s="94">
        <v>14.55</v>
      </c>
      <c r="H432" s="94"/>
      <c r="I432" s="94"/>
      <c r="J432" s="99">
        <v>14.55</v>
      </c>
      <c r="K432" s="94">
        <v>8.2899999999999991</v>
      </c>
      <c r="L432" s="94">
        <v>0.98</v>
      </c>
      <c r="M432" s="94"/>
      <c r="N432" s="100">
        <v>4.97</v>
      </c>
      <c r="O432" s="663">
        <v>0.2</v>
      </c>
      <c r="P432" s="94"/>
      <c r="Q432" s="65">
        <v>2.85</v>
      </c>
      <c r="R432" s="99">
        <v>1.35</v>
      </c>
      <c r="S432" s="34"/>
      <c r="T432" s="1023">
        <f t="shared" ref="T432:T438" si="65">SUM(K432:M432)*1.13+SUM(O432:R432)</f>
        <v>14.8751</v>
      </c>
      <c r="U432" s="1058"/>
      <c r="V432" s="14"/>
    </row>
    <row r="433" spans="1:23" ht="50.1" customHeight="1" x14ac:dyDescent="0.2">
      <c r="A433" s="1123">
        <v>25</v>
      </c>
      <c r="B433" s="1126" t="s">
        <v>178</v>
      </c>
      <c r="C433" s="264" t="s">
        <v>179</v>
      </c>
      <c r="D433" s="265" t="s">
        <v>179</v>
      </c>
      <c r="E433" s="215"/>
      <c r="F433" s="178" t="s">
        <v>179</v>
      </c>
      <c r="G433" s="42" t="s">
        <v>399</v>
      </c>
      <c r="H433" s="45"/>
      <c r="I433" s="45"/>
      <c r="J433" s="87">
        <v>12.3</v>
      </c>
      <c r="K433" s="45">
        <v>4.47</v>
      </c>
      <c r="L433" s="45">
        <v>1.21</v>
      </c>
      <c r="M433" s="45"/>
      <c r="N433" s="88">
        <v>2.52</v>
      </c>
      <c r="O433" s="659">
        <v>0.87</v>
      </c>
      <c r="P433" s="45"/>
      <c r="Q433" s="63">
        <v>2.85</v>
      </c>
      <c r="R433" s="87">
        <v>1.35</v>
      </c>
      <c r="S433" s="29"/>
      <c r="T433" s="1018">
        <f t="shared" si="65"/>
        <v>11.488399999999999</v>
      </c>
      <c r="U433" s="1049"/>
      <c r="V433" s="14"/>
    </row>
    <row r="434" spans="1:23" ht="50.1" customHeight="1" thickBot="1" x14ac:dyDescent="0.25">
      <c r="A434" s="1125"/>
      <c r="B434" s="1128"/>
      <c r="C434" s="268" t="s">
        <v>180</v>
      </c>
      <c r="D434" s="217"/>
      <c r="E434" s="217"/>
      <c r="F434" s="180" t="s">
        <v>180</v>
      </c>
      <c r="G434" s="46"/>
      <c r="H434" s="47"/>
      <c r="I434" s="47"/>
      <c r="J434" s="92">
        <v>12.3</v>
      </c>
      <c r="K434" s="47">
        <v>4.9000000000000004</v>
      </c>
      <c r="L434" s="47"/>
      <c r="M434" s="47"/>
      <c r="N434" s="93">
        <v>2.52</v>
      </c>
      <c r="O434" s="658">
        <v>0.87</v>
      </c>
      <c r="P434" s="47"/>
      <c r="Q434" s="64">
        <v>2.85</v>
      </c>
      <c r="R434" s="92">
        <v>1.35</v>
      </c>
      <c r="S434" s="30"/>
      <c r="T434" s="1020">
        <f t="shared" si="65"/>
        <v>10.606999999999999</v>
      </c>
      <c r="U434" s="1051"/>
      <c r="V434" s="14"/>
    </row>
    <row r="435" spans="1:23" ht="50.1" customHeight="1" thickBot="1" x14ac:dyDescent="0.25">
      <c r="A435" s="31">
        <v>26</v>
      </c>
      <c r="B435" s="85" t="s">
        <v>184</v>
      </c>
      <c r="C435" s="270" t="s">
        <v>185</v>
      </c>
      <c r="D435" s="267" t="s">
        <v>185</v>
      </c>
      <c r="E435" s="214"/>
      <c r="F435" s="56" t="s">
        <v>185</v>
      </c>
      <c r="G435" s="95">
        <v>18.510000000000002</v>
      </c>
      <c r="H435" s="95"/>
      <c r="I435" s="95"/>
      <c r="J435" s="96"/>
      <c r="K435" s="95">
        <v>8.8800000000000008</v>
      </c>
      <c r="L435" s="95">
        <v>1.33</v>
      </c>
      <c r="M435" s="95"/>
      <c r="N435" s="100" t="s">
        <v>24</v>
      </c>
      <c r="O435" s="94"/>
      <c r="P435" s="94"/>
      <c r="Q435" s="65">
        <v>2.85</v>
      </c>
      <c r="R435" s="99">
        <v>1.35</v>
      </c>
      <c r="S435" s="34"/>
      <c r="T435" s="1023">
        <f t="shared" si="65"/>
        <v>15.737300000000001</v>
      </c>
      <c r="U435" s="1057"/>
      <c r="V435" s="14"/>
    </row>
    <row r="436" spans="1:23" ht="50.1" customHeight="1" x14ac:dyDescent="0.2">
      <c r="A436" s="1123">
        <v>27</v>
      </c>
      <c r="B436" s="1126" t="s">
        <v>186</v>
      </c>
      <c r="C436" s="264" t="s">
        <v>187</v>
      </c>
      <c r="D436" s="264" t="s">
        <v>187</v>
      </c>
      <c r="E436" s="206"/>
      <c r="F436" s="178" t="s">
        <v>187</v>
      </c>
      <c r="G436" s="48" t="s">
        <v>423</v>
      </c>
      <c r="H436" s="67"/>
      <c r="I436" s="67"/>
      <c r="J436" s="68" t="s">
        <v>423</v>
      </c>
      <c r="K436" s="67">
        <v>8.74</v>
      </c>
      <c r="L436" s="67">
        <v>2.0499999999999998</v>
      </c>
      <c r="M436" s="67"/>
      <c r="N436" s="69" t="s">
        <v>424</v>
      </c>
      <c r="O436" s="659">
        <v>0.5</v>
      </c>
      <c r="P436" s="45"/>
      <c r="Q436" s="63">
        <v>2.85</v>
      </c>
      <c r="R436" s="87">
        <v>1.35</v>
      </c>
      <c r="S436" s="29"/>
      <c r="T436" s="1024">
        <f t="shared" si="65"/>
        <v>16.892699999999998</v>
      </c>
      <c r="U436" s="1049"/>
      <c r="V436" s="14"/>
    </row>
    <row r="437" spans="1:23" ht="50.1" customHeight="1" x14ac:dyDescent="0.2">
      <c r="A437" s="1124"/>
      <c r="B437" s="1127"/>
      <c r="C437" s="497" t="s">
        <v>705</v>
      </c>
      <c r="D437" s="1134"/>
      <c r="E437" s="1134"/>
      <c r="F437" s="179" t="s">
        <v>705</v>
      </c>
      <c r="G437" s="50">
        <v>14.66</v>
      </c>
      <c r="H437" s="50"/>
      <c r="I437" s="50"/>
      <c r="J437" s="55">
        <v>14.66</v>
      </c>
      <c r="K437" s="50">
        <v>8.74</v>
      </c>
      <c r="L437" s="50"/>
      <c r="M437" s="50"/>
      <c r="N437" s="106">
        <f>+K437*0.6</f>
        <v>5.2439999999999998</v>
      </c>
      <c r="O437" s="89"/>
      <c r="P437" s="89"/>
      <c r="Q437" s="26">
        <v>2.85</v>
      </c>
      <c r="R437" s="90">
        <v>1.35</v>
      </c>
      <c r="S437" s="27"/>
      <c r="T437" s="1019">
        <f t="shared" si="65"/>
        <v>14.0762</v>
      </c>
      <c r="U437" s="1050"/>
      <c r="V437" s="321"/>
      <c r="W437" s="19"/>
    </row>
    <row r="438" spans="1:23" ht="50.1" customHeight="1" thickBot="1" x14ac:dyDescent="0.25">
      <c r="A438" s="1125"/>
      <c r="B438" s="1128"/>
      <c r="C438" s="498" t="s">
        <v>706</v>
      </c>
      <c r="D438" s="1135"/>
      <c r="E438" s="1135"/>
      <c r="F438" s="180" t="s">
        <v>706</v>
      </c>
      <c r="G438" s="104">
        <v>14.66</v>
      </c>
      <c r="H438" s="104"/>
      <c r="I438" s="104"/>
      <c r="J438" s="105"/>
      <c r="K438" s="104">
        <v>8.74</v>
      </c>
      <c r="L438" s="104"/>
      <c r="M438" s="104"/>
      <c r="N438" s="111"/>
      <c r="O438" s="47"/>
      <c r="P438" s="47"/>
      <c r="Q438" s="64">
        <v>2.85</v>
      </c>
      <c r="R438" s="92">
        <v>1.35</v>
      </c>
      <c r="S438" s="30"/>
      <c r="T438" s="1020">
        <f t="shared" si="65"/>
        <v>14.0762</v>
      </c>
      <c r="U438" s="1051"/>
      <c r="V438" s="14"/>
    </row>
    <row r="439" spans="1:23" ht="50.1" customHeight="1" x14ac:dyDescent="0.2">
      <c r="A439" s="1123">
        <v>28</v>
      </c>
      <c r="B439" s="1126" t="s">
        <v>188</v>
      </c>
      <c r="C439" s="500" t="s">
        <v>707</v>
      </c>
      <c r="D439" s="500" t="s">
        <v>707</v>
      </c>
      <c r="E439" s="1136"/>
      <c r="F439" s="181" t="s">
        <v>707</v>
      </c>
      <c r="G439" s="45">
        <v>16</v>
      </c>
      <c r="H439" s="45">
        <v>7</v>
      </c>
      <c r="I439" s="45"/>
      <c r="J439" s="63" t="s">
        <v>349</v>
      </c>
      <c r="K439" s="45">
        <v>5.7</v>
      </c>
      <c r="L439" s="45">
        <v>1.61</v>
      </c>
      <c r="M439" s="45"/>
      <c r="N439" s="44" t="s">
        <v>350</v>
      </c>
      <c r="O439" s="45"/>
      <c r="P439" s="45"/>
      <c r="Q439" s="63">
        <v>2.85</v>
      </c>
      <c r="R439" s="87">
        <v>1.35</v>
      </c>
      <c r="S439" s="29"/>
      <c r="T439" s="1018">
        <f>SUM(K439:M439)*1.13+SUM(O439:R439)</f>
        <v>12.4603</v>
      </c>
      <c r="U439" s="1056"/>
      <c r="V439" s="14"/>
    </row>
    <row r="440" spans="1:23" ht="50.1" customHeight="1" x14ac:dyDescent="0.2">
      <c r="A440" s="1124"/>
      <c r="B440" s="1127"/>
      <c r="C440" s="501" t="s">
        <v>708</v>
      </c>
      <c r="D440" s="501" t="s">
        <v>708</v>
      </c>
      <c r="E440" s="1137"/>
      <c r="F440" s="182" t="s">
        <v>708</v>
      </c>
      <c r="G440" s="89">
        <v>16</v>
      </c>
      <c r="H440" s="89">
        <v>7</v>
      </c>
      <c r="I440" s="89"/>
      <c r="J440" s="26" t="s">
        <v>349</v>
      </c>
      <c r="K440" s="89">
        <v>5.7</v>
      </c>
      <c r="L440" s="89">
        <v>1.61</v>
      </c>
      <c r="M440" s="89"/>
      <c r="N440" s="17" t="s">
        <v>350</v>
      </c>
      <c r="O440" s="89"/>
      <c r="P440" s="89"/>
      <c r="Q440" s="26">
        <v>2.85</v>
      </c>
      <c r="R440" s="90">
        <v>1.35</v>
      </c>
      <c r="S440" s="27"/>
      <c r="T440" s="1019">
        <f t="shared" ref="T440:T442" si="66">SUM(K440:M440)*1.13+SUM(O440:R440)</f>
        <v>12.4603</v>
      </c>
      <c r="U440" s="1054"/>
      <c r="V440" s="14"/>
    </row>
    <row r="441" spans="1:23" ht="50.1" customHeight="1" x14ac:dyDescent="0.2">
      <c r="A441" s="1124"/>
      <c r="B441" s="1127"/>
      <c r="C441" s="501" t="s">
        <v>709</v>
      </c>
      <c r="D441" s="501" t="s">
        <v>709</v>
      </c>
      <c r="E441" s="1137"/>
      <c r="F441" s="182" t="s">
        <v>709</v>
      </c>
      <c r="G441" s="89">
        <v>16</v>
      </c>
      <c r="H441" s="89">
        <v>7</v>
      </c>
      <c r="I441" s="89"/>
      <c r="J441" s="26" t="s">
        <v>349</v>
      </c>
      <c r="K441" s="89">
        <v>5.7</v>
      </c>
      <c r="L441" s="89">
        <v>1.61</v>
      </c>
      <c r="M441" s="89"/>
      <c r="N441" s="17" t="s">
        <v>350</v>
      </c>
      <c r="O441" s="89"/>
      <c r="P441" s="89"/>
      <c r="Q441" s="26">
        <v>2.85</v>
      </c>
      <c r="R441" s="90">
        <v>1.35</v>
      </c>
      <c r="S441" s="27"/>
      <c r="T441" s="1019">
        <f t="shared" si="66"/>
        <v>12.4603</v>
      </c>
      <c r="U441" s="1054"/>
      <c r="V441" s="14"/>
    </row>
    <row r="442" spans="1:23" ht="50.1" customHeight="1" x14ac:dyDescent="0.2">
      <c r="A442" s="1124"/>
      <c r="B442" s="1127"/>
      <c r="C442" s="501" t="s">
        <v>710</v>
      </c>
      <c r="D442" s="501" t="s">
        <v>710</v>
      </c>
      <c r="E442" s="1137"/>
      <c r="F442" s="182" t="s">
        <v>710</v>
      </c>
      <c r="G442" s="89">
        <v>16</v>
      </c>
      <c r="H442" s="89">
        <v>7</v>
      </c>
      <c r="I442" s="89"/>
      <c r="J442" s="26" t="s">
        <v>349</v>
      </c>
      <c r="K442" s="89">
        <v>5.7</v>
      </c>
      <c r="L442" s="89">
        <v>1.61</v>
      </c>
      <c r="M442" s="89"/>
      <c r="N442" s="17" t="s">
        <v>350</v>
      </c>
      <c r="O442" s="89"/>
      <c r="P442" s="89"/>
      <c r="Q442" s="26">
        <v>2.85</v>
      </c>
      <c r="R442" s="90">
        <v>1.35</v>
      </c>
      <c r="S442" s="27"/>
      <c r="T442" s="1019">
        <f t="shared" si="66"/>
        <v>12.4603</v>
      </c>
      <c r="U442" s="1054"/>
      <c r="V442" s="14"/>
    </row>
    <row r="443" spans="1:23" ht="50.1" customHeight="1" x14ac:dyDescent="0.2">
      <c r="A443" s="1124"/>
      <c r="B443" s="1127"/>
      <c r="C443" s="243" t="s">
        <v>183</v>
      </c>
      <c r="D443" s="266" t="s">
        <v>183</v>
      </c>
      <c r="E443" s="216"/>
      <c r="F443" s="179" t="s">
        <v>183</v>
      </c>
      <c r="G443" s="89">
        <v>16</v>
      </c>
      <c r="H443" s="89">
        <v>7</v>
      </c>
      <c r="I443" s="89"/>
      <c r="J443" s="26" t="s">
        <v>349</v>
      </c>
      <c r="K443" s="89">
        <v>5.7</v>
      </c>
      <c r="L443" s="89">
        <v>1.61</v>
      </c>
      <c r="M443" s="89"/>
      <c r="N443" s="17" t="s">
        <v>350</v>
      </c>
      <c r="O443" s="656">
        <v>0.8</v>
      </c>
      <c r="P443" s="89"/>
      <c r="Q443" s="26">
        <v>2.85</v>
      </c>
      <c r="R443" s="90">
        <v>1.35</v>
      </c>
      <c r="S443" s="27"/>
      <c r="T443" s="1019">
        <f>SUM(K443:M443)*1.13+SUM(O443:R443)</f>
        <v>13.260299999999999</v>
      </c>
      <c r="U443" s="1050"/>
      <c r="V443" s="14"/>
    </row>
    <row r="444" spans="1:23" ht="50.1" customHeight="1" x14ac:dyDescent="0.2">
      <c r="A444" s="1124"/>
      <c r="B444" s="1127"/>
      <c r="C444" s="243" t="s">
        <v>189</v>
      </c>
      <c r="D444" s="216"/>
      <c r="E444" s="216"/>
      <c r="F444" s="179" t="s">
        <v>189</v>
      </c>
      <c r="G444" s="89">
        <v>16</v>
      </c>
      <c r="H444" s="89"/>
      <c r="I444" s="89"/>
      <c r="J444" s="90">
        <v>9.6</v>
      </c>
      <c r="K444" s="89">
        <v>5.7</v>
      </c>
      <c r="L444" s="89"/>
      <c r="M444" s="89"/>
      <c r="N444" s="91">
        <v>2.34</v>
      </c>
      <c r="O444" s="656">
        <v>1</v>
      </c>
      <c r="P444" s="89"/>
      <c r="Q444" s="26">
        <v>2.85</v>
      </c>
      <c r="R444" s="90">
        <v>1.35</v>
      </c>
      <c r="S444" s="27"/>
      <c r="T444" s="1019">
        <f>SUM(K444:M444)*1.13+SUM(O444:R444)</f>
        <v>11.641</v>
      </c>
      <c r="U444" s="1050"/>
      <c r="V444" s="14"/>
    </row>
    <row r="445" spans="1:23" ht="50.1" customHeight="1" thickBot="1" x14ac:dyDescent="0.25">
      <c r="A445" s="1125"/>
      <c r="B445" s="1128"/>
      <c r="C445" s="268" t="s">
        <v>190</v>
      </c>
      <c r="D445" s="217"/>
      <c r="E445" s="217"/>
      <c r="F445" s="180" t="s">
        <v>190</v>
      </c>
      <c r="G445" s="47">
        <v>16</v>
      </c>
      <c r="H445" s="47"/>
      <c r="I445" s="47"/>
      <c r="J445" s="92">
        <v>9.6</v>
      </c>
      <c r="K445" s="47">
        <v>5.7</v>
      </c>
      <c r="L445" s="47"/>
      <c r="M445" s="47"/>
      <c r="N445" s="93">
        <v>2.34</v>
      </c>
      <c r="O445" s="47"/>
      <c r="P445" s="47"/>
      <c r="Q445" s="64">
        <v>2.85</v>
      </c>
      <c r="R445" s="92">
        <v>1.35</v>
      </c>
      <c r="S445" s="30"/>
      <c r="T445" s="1020">
        <f>SUM(K445:M445)*1.13+SUM(O445:R445)</f>
        <v>10.641</v>
      </c>
      <c r="U445" s="1051"/>
      <c r="V445" s="14"/>
    </row>
    <row r="446" spans="1:23" ht="50.1" customHeight="1" x14ac:dyDescent="0.2">
      <c r="A446" s="1123">
        <v>29</v>
      </c>
      <c r="B446" s="1158" t="s">
        <v>956</v>
      </c>
      <c r="C446" s="500" t="s">
        <v>521</v>
      </c>
      <c r="D446" s="500" t="s">
        <v>521</v>
      </c>
      <c r="E446" s="1136"/>
      <c r="F446" s="181" t="s">
        <v>521</v>
      </c>
      <c r="G446" s="45">
        <v>30</v>
      </c>
      <c r="H446" s="45"/>
      <c r="I446" s="45"/>
      <c r="J446" s="87">
        <v>30</v>
      </c>
      <c r="K446" s="45">
        <v>7</v>
      </c>
      <c r="L446" s="45">
        <v>0.47</v>
      </c>
      <c r="M446" s="45"/>
      <c r="N446" s="69" t="s">
        <v>377</v>
      </c>
      <c r="O446" s="45"/>
      <c r="P446" s="45"/>
      <c r="Q446" s="63">
        <v>2.85</v>
      </c>
      <c r="R446" s="87">
        <v>1.35</v>
      </c>
      <c r="S446" s="29"/>
      <c r="T446" s="1018">
        <f>SUM(K446:M446)*1.13+SUM(O446:R446)</f>
        <v>12.641099999999998</v>
      </c>
      <c r="U446" s="1056"/>
      <c r="V446" s="14"/>
    </row>
    <row r="447" spans="1:23" ht="50.1" customHeight="1" x14ac:dyDescent="0.2">
      <c r="A447" s="1124"/>
      <c r="B447" s="1159"/>
      <c r="C447" s="501" t="s">
        <v>522</v>
      </c>
      <c r="D447" s="501" t="s">
        <v>522</v>
      </c>
      <c r="E447" s="1137"/>
      <c r="F447" s="182" t="s">
        <v>522</v>
      </c>
      <c r="G447" s="89">
        <v>30</v>
      </c>
      <c r="H447" s="89"/>
      <c r="I447" s="89"/>
      <c r="J447" s="90">
        <v>30</v>
      </c>
      <c r="K447" s="89">
        <v>7</v>
      </c>
      <c r="L447" s="89">
        <v>0.47</v>
      </c>
      <c r="M447" s="89"/>
      <c r="N447" s="51" t="s">
        <v>377</v>
      </c>
      <c r="O447" s="89"/>
      <c r="P447" s="656">
        <v>2.2999999999999998</v>
      </c>
      <c r="Q447" s="26">
        <v>2.85</v>
      </c>
      <c r="R447" s="90">
        <v>1.35</v>
      </c>
      <c r="S447" s="27"/>
      <c r="T447" s="1019">
        <f t="shared" ref="T447:T453" si="67">SUM(K447:M447)*1.13+SUM(O447:R447)</f>
        <v>14.941099999999999</v>
      </c>
      <c r="U447" s="1054"/>
      <c r="V447" s="14"/>
    </row>
    <row r="448" spans="1:23" ht="50.1" customHeight="1" thickBot="1" x14ac:dyDescent="0.25">
      <c r="A448" s="1125"/>
      <c r="B448" s="1160"/>
      <c r="C448" s="269" t="s">
        <v>42</v>
      </c>
      <c r="D448" s="217"/>
      <c r="E448" s="217"/>
      <c r="F448" s="170" t="s">
        <v>42</v>
      </c>
      <c r="G448" s="47">
        <v>30</v>
      </c>
      <c r="H448" s="47"/>
      <c r="I448" s="47"/>
      <c r="J448" s="92">
        <v>30</v>
      </c>
      <c r="K448" s="47">
        <v>7</v>
      </c>
      <c r="L448" s="47"/>
      <c r="M448" s="47"/>
      <c r="N448" s="83" t="s">
        <v>377</v>
      </c>
      <c r="O448" s="47"/>
      <c r="P448" s="47"/>
      <c r="Q448" s="64">
        <v>2.85</v>
      </c>
      <c r="R448" s="92">
        <v>1.35</v>
      </c>
      <c r="S448" s="30"/>
      <c r="T448" s="1020">
        <f t="shared" si="67"/>
        <v>12.11</v>
      </c>
      <c r="U448" s="1055"/>
      <c r="V448" s="14"/>
    </row>
    <row r="449" spans="1:22" ht="50.1" customHeight="1" thickBot="1" x14ac:dyDescent="0.25">
      <c r="A449" s="31">
        <v>30</v>
      </c>
      <c r="B449" s="85" t="s">
        <v>218</v>
      </c>
      <c r="C449" s="270" t="s">
        <v>219</v>
      </c>
      <c r="D449" s="270" t="s">
        <v>219</v>
      </c>
      <c r="E449" s="214"/>
      <c r="F449" s="56" t="s">
        <v>219</v>
      </c>
      <c r="G449" s="95">
        <v>49.18</v>
      </c>
      <c r="H449" s="95">
        <v>6.5</v>
      </c>
      <c r="I449" s="94"/>
      <c r="J449" s="97" t="s">
        <v>951</v>
      </c>
      <c r="K449" s="95">
        <v>7.95</v>
      </c>
      <c r="L449" s="95">
        <v>1</v>
      </c>
      <c r="M449" s="95"/>
      <c r="N449" s="112" t="s">
        <v>952</v>
      </c>
      <c r="O449" s="94"/>
      <c r="P449" s="94"/>
      <c r="Q449" s="65">
        <v>2.85</v>
      </c>
      <c r="R449" s="99">
        <v>1.35</v>
      </c>
      <c r="S449" s="34"/>
      <c r="T449" s="1023">
        <f t="shared" si="67"/>
        <v>14.313499999999998</v>
      </c>
      <c r="U449" s="1057"/>
      <c r="V449" s="14"/>
    </row>
    <row r="450" spans="1:22" ht="63.75" customHeight="1" x14ac:dyDescent="0.2">
      <c r="A450" s="1123">
        <v>31</v>
      </c>
      <c r="B450" s="1141" t="s">
        <v>944</v>
      </c>
      <c r="C450" s="264" t="s">
        <v>168</v>
      </c>
      <c r="D450" s="265" t="s">
        <v>168</v>
      </c>
      <c r="E450" s="223"/>
      <c r="F450" s="181" t="s">
        <v>168</v>
      </c>
      <c r="G450" s="45">
        <v>12</v>
      </c>
      <c r="H450" s="45"/>
      <c r="I450" s="45"/>
      <c r="J450" s="87">
        <v>12</v>
      </c>
      <c r="K450" s="45">
        <v>4.4400000000000004</v>
      </c>
      <c r="L450" s="45">
        <v>1.89</v>
      </c>
      <c r="M450" s="45"/>
      <c r="N450" s="88">
        <v>2.66</v>
      </c>
      <c r="O450" s="708">
        <v>1</v>
      </c>
      <c r="P450" s="45"/>
      <c r="Q450" s="63">
        <v>2.85</v>
      </c>
      <c r="R450" s="87">
        <v>1.35</v>
      </c>
      <c r="S450" s="29"/>
      <c r="T450" s="1018">
        <f t="shared" si="67"/>
        <v>12.3529</v>
      </c>
      <c r="U450" s="1056"/>
      <c r="V450" s="14"/>
    </row>
    <row r="451" spans="1:22" ht="50.1" customHeight="1" x14ac:dyDescent="0.2">
      <c r="A451" s="1124"/>
      <c r="B451" s="1142"/>
      <c r="C451" s="501" t="s">
        <v>695</v>
      </c>
      <c r="D451" s="1137"/>
      <c r="E451" s="1139"/>
      <c r="F451" s="182" t="s">
        <v>695</v>
      </c>
      <c r="G451" s="89">
        <v>10</v>
      </c>
      <c r="H451" s="89"/>
      <c r="I451" s="89"/>
      <c r="J451" s="90">
        <v>10</v>
      </c>
      <c r="K451" s="89">
        <v>4.4400000000000004</v>
      </c>
      <c r="L451" s="89"/>
      <c r="M451" s="89"/>
      <c r="N451" s="91">
        <v>2.66</v>
      </c>
      <c r="O451" s="656">
        <v>1</v>
      </c>
      <c r="P451" s="89"/>
      <c r="Q451" s="26">
        <v>2.85</v>
      </c>
      <c r="R451" s="90">
        <v>1.35</v>
      </c>
      <c r="S451" s="27"/>
      <c r="T451" s="1019">
        <f t="shared" si="67"/>
        <v>10.2172</v>
      </c>
      <c r="U451" s="1054"/>
      <c r="V451" s="14"/>
    </row>
    <row r="452" spans="1:22" ht="50.1" customHeight="1" x14ac:dyDescent="0.2">
      <c r="A452" s="1124"/>
      <c r="B452" s="1142"/>
      <c r="C452" s="501" t="s">
        <v>696</v>
      </c>
      <c r="D452" s="1137"/>
      <c r="E452" s="1139"/>
      <c r="F452" s="182" t="s">
        <v>696</v>
      </c>
      <c r="G452" s="89">
        <v>10</v>
      </c>
      <c r="H452" s="89"/>
      <c r="I452" s="89"/>
      <c r="J452" s="90">
        <v>10</v>
      </c>
      <c r="K452" s="89">
        <v>4.4400000000000004</v>
      </c>
      <c r="L452" s="89"/>
      <c r="M452" s="89"/>
      <c r="N452" s="91">
        <v>2.66</v>
      </c>
      <c r="O452" s="89">
        <v>1</v>
      </c>
      <c r="P452" s="89"/>
      <c r="Q452" s="26">
        <v>2.85</v>
      </c>
      <c r="R452" s="90">
        <v>1.35</v>
      </c>
      <c r="S452" s="27"/>
      <c r="T452" s="1019">
        <f t="shared" si="67"/>
        <v>10.2172</v>
      </c>
      <c r="U452" s="1054"/>
      <c r="V452" s="14"/>
    </row>
    <row r="453" spans="1:22" ht="50.1" customHeight="1" thickBot="1" x14ac:dyDescent="0.25">
      <c r="A453" s="1125"/>
      <c r="B453" s="1143"/>
      <c r="C453" s="502" t="s">
        <v>697</v>
      </c>
      <c r="D453" s="1138"/>
      <c r="E453" s="1140"/>
      <c r="F453" s="183" t="s">
        <v>697</v>
      </c>
      <c r="G453" s="47">
        <v>10</v>
      </c>
      <c r="H453" s="47"/>
      <c r="I453" s="47"/>
      <c r="J453" s="92">
        <v>10</v>
      </c>
      <c r="K453" s="47">
        <v>4.4400000000000004</v>
      </c>
      <c r="L453" s="47"/>
      <c r="M453" s="47"/>
      <c r="N453" s="93">
        <v>2.66</v>
      </c>
      <c r="O453" s="47">
        <v>1</v>
      </c>
      <c r="P453" s="47"/>
      <c r="Q453" s="64">
        <v>2.85</v>
      </c>
      <c r="R453" s="92">
        <v>1.35</v>
      </c>
      <c r="S453" s="30"/>
      <c r="T453" s="1020">
        <f t="shared" si="67"/>
        <v>10.2172</v>
      </c>
      <c r="U453" s="1055"/>
      <c r="V453" s="14"/>
    </row>
    <row r="454" spans="1:22" ht="82.5" customHeight="1" thickBot="1" x14ac:dyDescent="0.25">
      <c r="A454" s="31">
        <v>32</v>
      </c>
      <c r="B454" s="77" t="s">
        <v>476</v>
      </c>
      <c r="C454" s="270" t="s">
        <v>126</v>
      </c>
      <c r="D454" s="267" t="s">
        <v>126</v>
      </c>
      <c r="E454" s="222"/>
      <c r="F454" s="56" t="s">
        <v>126</v>
      </c>
      <c r="G454" s="94">
        <v>7.77</v>
      </c>
      <c r="H454" s="94">
        <v>5.79</v>
      </c>
      <c r="I454" s="94"/>
      <c r="J454" s="99">
        <v>7.77</v>
      </c>
      <c r="K454" s="94">
        <v>7.74</v>
      </c>
      <c r="L454" s="94">
        <v>2.77</v>
      </c>
      <c r="M454" s="94"/>
      <c r="N454" s="100">
        <v>3.5</v>
      </c>
      <c r="O454" s="94"/>
      <c r="P454" s="94"/>
      <c r="Q454" s="65">
        <v>2.85</v>
      </c>
      <c r="R454" s="96">
        <v>0.95</v>
      </c>
      <c r="S454" s="34"/>
      <c r="T454" s="1023">
        <f>SUM(K454:M454)*1.13+SUM(O454:R454)</f>
        <v>15.676299999999998</v>
      </c>
      <c r="U454" s="1057"/>
      <c r="V454" s="14"/>
    </row>
    <row r="455" spans="1:22" ht="64.5" customHeight="1" thickBot="1" x14ac:dyDescent="0.25">
      <c r="A455" s="31">
        <v>33</v>
      </c>
      <c r="B455" s="85" t="s">
        <v>220</v>
      </c>
      <c r="C455" s="270" t="s">
        <v>221</v>
      </c>
      <c r="D455" s="267" t="s">
        <v>221</v>
      </c>
      <c r="E455" s="214"/>
      <c r="F455" s="33" t="s">
        <v>221</v>
      </c>
      <c r="G455" s="57" t="s">
        <v>355</v>
      </c>
      <c r="H455" s="94"/>
      <c r="I455" s="94"/>
      <c r="J455" s="99">
        <v>12.42</v>
      </c>
      <c r="K455" s="94">
        <v>4.32</v>
      </c>
      <c r="L455" s="94">
        <v>1.08</v>
      </c>
      <c r="M455" s="94"/>
      <c r="N455" s="66" t="s">
        <v>356</v>
      </c>
      <c r="O455" s="94"/>
      <c r="P455" s="663">
        <v>1.8</v>
      </c>
      <c r="Q455" s="65">
        <v>2.85</v>
      </c>
      <c r="R455" s="99">
        <v>1.35</v>
      </c>
      <c r="S455" s="34"/>
      <c r="T455" s="1023">
        <f>SUM(K455:M455)*1.13+SUM(O455:R455)</f>
        <v>12.102</v>
      </c>
      <c r="U455" s="1058"/>
      <c r="V455" s="14"/>
    </row>
    <row r="456" spans="1:22" ht="27.75" customHeight="1" x14ac:dyDescent="0.2">
      <c r="A456" s="1123">
        <v>34</v>
      </c>
      <c r="B456" s="1126" t="s">
        <v>470</v>
      </c>
      <c r="C456" s="1144" t="s">
        <v>255</v>
      </c>
      <c r="D456" s="1146" t="s">
        <v>256</v>
      </c>
      <c r="E456" s="1136"/>
      <c r="F456" s="181" t="s">
        <v>786</v>
      </c>
      <c r="G456" s="45">
        <v>20</v>
      </c>
      <c r="H456" s="45">
        <v>16</v>
      </c>
      <c r="I456" s="45"/>
      <c r="J456" s="87">
        <v>12</v>
      </c>
      <c r="K456" s="45">
        <v>6.09</v>
      </c>
      <c r="L456" s="45">
        <v>2.2000000000000002</v>
      </c>
      <c r="M456" s="45"/>
      <c r="N456" s="88">
        <v>3.65</v>
      </c>
      <c r="O456" s="659">
        <v>2.33</v>
      </c>
      <c r="P456" s="45"/>
      <c r="Q456" s="63">
        <v>2.85</v>
      </c>
      <c r="R456" s="87">
        <v>1.35</v>
      </c>
      <c r="S456" s="29"/>
      <c r="T456" s="1018">
        <f t="shared" ref="T456:T457" si="68">SUM(K456:M456)*1.13+SUM(O456:R456)</f>
        <v>15.897699999999997</v>
      </c>
      <c r="U456" s="1056"/>
      <c r="V456" s="14"/>
    </row>
    <row r="457" spans="1:22" ht="87.75" customHeight="1" thickBot="1" x14ac:dyDescent="0.25">
      <c r="A457" s="1124"/>
      <c r="B457" s="1127"/>
      <c r="C457" s="1145"/>
      <c r="D457" s="1147"/>
      <c r="E457" s="1138"/>
      <c r="F457" s="183" t="s">
        <v>787</v>
      </c>
      <c r="G457" s="47">
        <v>20</v>
      </c>
      <c r="H457" s="47">
        <v>16</v>
      </c>
      <c r="I457" s="47"/>
      <c r="J457" s="92">
        <v>12</v>
      </c>
      <c r="K457" s="47">
        <v>6.09</v>
      </c>
      <c r="L457" s="47">
        <v>2.2000000000000002</v>
      </c>
      <c r="M457" s="47"/>
      <c r="N457" s="93">
        <v>3.65</v>
      </c>
      <c r="O457" s="658">
        <v>2.33</v>
      </c>
      <c r="P457" s="47"/>
      <c r="Q457" s="64">
        <v>2.85</v>
      </c>
      <c r="R457" s="105">
        <v>0.95</v>
      </c>
      <c r="S457" s="30"/>
      <c r="T457" s="1020">
        <f t="shared" si="68"/>
        <v>15.497699999999998</v>
      </c>
      <c r="U457" s="1055" t="s">
        <v>1125</v>
      </c>
      <c r="V457" s="638"/>
    </row>
    <row r="458" spans="1:22" ht="50.1" customHeight="1" x14ac:dyDescent="0.2">
      <c r="A458" s="1123">
        <v>35</v>
      </c>
      <c r="B458" s="1126" t="s">
        <v>482</v>
      </c>
      <c r="C458" s="500" t="s">
        <v>96</v>
      </c>
      <c r="D458" s="264" t="s">
        <v>96</v>
      </c>
      <c r="E458" s="215"/>
      <c r="F458" s="181" t="s">
        <v>96</v>
      </c>
      <c r="G458" s="67">
        <v>14.18</v>
      </c>
      <c r="H458" s="67">
        <v>2.56</v>
      </c>
      <c r="I458" s="45"/>
      <c r="J458" s="86">
        <f>+G458</f>
        <v>14.18</v>
      </c>
      <c r="K458" s="67">
        <v>7.34</v>
      </c>
      <c r="L458" s="67">
        <v>0.5</v>
      </c>
      <c r="M458" s="45"/>
      <c r="N458" s="110">
        <v>4.4000000000000004</v>
      </c>
      <c r="O458" s="659">
        <v>0.2</v>
      </c>
      <c r="P458" s="45"/>
      <c r="Q458" s="63">
        <v>2.85</v>
      </c>
      <c r="R458" s="669">
        <v>1.35</v>
      </c>
      <c r="S458" s="29"/>
      <c r="T458" s="1018">
        <v>11.9</v>
      </c>
      <c r="U458" s="1056"/>
      <c r="V458" s="14"/>
    </row>
    <row r="459" spans="1:22" ht="50.1" customHeight="1" x14ac:dyDescent="0.2">
      <c r="A459" s="1124"/>
      <c r="B459" s="1127"/>
      <c r="C459" s="497" t="s">
        <v>97</v>
      </c>
      <c r="D459" s="1251"/>
      <c r="E459" s="216"/>
      <c r="F459" s="179" t="s">
        <v>97</v>
      </c>
      <c r="G459" s="50">
        <v>14.18</v>
      </c>
      <c r="H459" s="50"/>
      <c r="I459" s="89"/>
      <c r="J459" s="55">
        <f>+G459</f>
        <v>14.18</v>
      </c>
      <c r="K459" s="50">
        <v>7.34</v>
      </c>
      <c r="L459" s="50"/>
      <c r="M459" s="89"/>
      <c r="N459" s="106">
        <v>4.4000000000000004</v>
      </c>
      <c r="O459" s="89"/>
      <c r="P459" s="89"/>
      <c r="Q459" s="26">
        <v>2.85</v>
      </c>
      <c r="R459" s="90">
        <v>1.35</v>
      </c>
      <c r="S459" s="27"/>
      <c r="T459" s="1019">
        <f>SUM(K459:M459)*1.13+SUM(O459:R459)</f>
        <v>12.494199999999999</v>
      </c>
      <c r="U459" s="1050"/>
      <c r="V459" s="14"/>
    </row>
    <row r="460" spans="1:22" ht="50.1" customHeight="1" thickBot="1" x14ac:dyDescent="0.25">
      <c r="A460" s="1124"/>
      <c r="B460" s="1127"/>
      <c r="C460" s="497" t="s">
        <v>98</v>
      </c>
      <c r="D460" s="1131"/>
      <c r="E460" s="216"/>
      <c r="F460" s="179" t="s">
        <v>98</v>
      </c>
      <c r="G460" s="50">
        <v>14.18</v>
      </c>
      <c r="H460" s="50"/>
      <c r="I460" s="89"/>
      <c r="J460" s="55">
        <f>+G460</f>
        <v>14.18</v>
      </c>
      <c r="K460" s="50">
        <v>7.34</v>
      </c>
      <c r="L460" s="50"/>
      <c r="M460" s="89"/>
      <c r="N460" s="106">
        <v>4.4000000000000004</v>
      </c>
      <c r="O460" s="656">
        <v>0.2</v>
      </c>
      <c r="P460" s="89"/>
      <c r="Q460" s="26">
        <v>2.85</v>
      </c>
      <c r="R460" s="90">
        <v>1.35</v>
      </c>
      <c r="S460" s="27"/>
      <c r="T460" s="1019">
        <f>SUM(K460:M460)*1.13+SUM(O460:R460)</f>
        <v>12.694199999999999</v>
      </c>
      <c r="U460" s="1050"/>
      <c r="V460" s="14"/>
    </row>
    <row r="461" spans="1:22" ht="50.1" customHeight="1" thickBot="1" x14ac:dyDescent="0.25">
      <c r="A461" s="1125"/>
      <c r="B461" s="1128"/>
      <c r="C461" s="498" t="s">
        <v>69</v>
      </c>
      <c r="D461" s="264" t="s">
        <v>69</v>
      </c>
      <c r="E461" s="217"/>
      <c r="F461" s="180" t="s">
        <v>69</v>
      </c>
      <c r="G461" s="104">
        <v>14.18</v>
      </c>
      <c r="H461" s="104">
        <v>2.56</v>
      </c>
      <c r="I461" s="47"/>
      <c r="J461" s="105">
        <v>14.18</v>
      </c>
      <c r="K461" s="104">
        <v>7.34</v>
      </c>
      <c r="L461" s="104">
        <v>0.5</v>
      </c>
      <c r="M461" s="47"/>
      <c r="N461" s="111">
        <v>4.4000000000000004</v>
      </c>
      <c r="O461" s="47"/>
      <c r="P461" s="47"/>
      <c r="Q461" s="64">
        <v>2.85</v>
      </c>
      <c r="R461" s="92">
        <v>1.35</v>
      </c>
      <c r="S461" s="30"/>
      <c r="T461" s="1020">
        <f>SUM(K461:M461)*1.13+SUM(O461:R461)</f>
        <v>13.059200000000001</v>
      </c>
      <c r="U461" s="1051"/>
      <c r="V461" s="14"/>
    </row>
    <row r="462" spans="1:22" ht="50.1" customHeight="1" thickBot="1" x14ac:dyDescent="0.25">
      <c r="A462" s="31">
        <v>36</v>
      </c>
      <c r="B462" s="77" t="s">
        <v>422</v>
      </c>
      <c r="C462" s="270" t="s">
        <v>181</v>
      </c>
      <c r="D462" s="267" t="s">
        <v>181</v>
      </c>
      <c r="E462" s="214"/>
      <c r="F462" s="56" t="s">
        <v>181</v>
      </c>
      <c r="G462" s="94">
        <v>10.66</v>
      </c>
      <c r="H462" s="94">
        <v>1.06</v>
      </c>
      <c r="I462" s="94"/>
      <c r="J462" s="99">
        <v>10.66</v>
      </c>
      <c r="K462" s="94">
        <v>4.9000000000000004</v>
      </c>
      <c r="L462" s="94">
        <v>1.02</v>
      </c>
      <c r="M462" s="94"/>
      <c r="N462" s="100">
        <v>2.94</v>
      </c>
      <c r="O462" s="94"/>
      <c r="P462" s="94"/>
      <c r="Q462" s="65">
        <v>2.85</v>
      </c>
      <c r="R462" s="99">
        <v>1.35</v>
      </c>
      <c r="S462" s="34"/>
      <c r="T462" s="1023">
        <f t="shared" ref="T462:T470" si="69">SUM(K462:M462)*1.13+SUM(O462:R462)</f>
        <v>10.8896</v>
      </c>
      <c r="U462" s="1057"/>
      <c r="V462" s="14"/>
    </row>
    <row r="463" spans="1:22" ht="156.75" customHeight="1" x14ac:dyDescent="0.2">
      <c r="A463" s="1123">
        <v>37</v>
      </c>
      <c r="B463" s="1126" t="s">
        <v>229</v>
      </c>
      <c r="C463" s="264" t="s">
        <v>425</v>
      </c>
      <c r="D463" s="264" t="s">
        <v>425</v>
      </c>
      <c r="E463" s="215"/>
      <c r="F463" s="187" t="s">
        <v>425</v>
      </c>
      <c r="G463" s="42" t="s">
        <v>427</v>
      </c>
      <c r="H463" s="67">
        <v>3</v>
      </c>
      <c r="I463" s="45"/>
      <c r="J463" s="63" t="s">
        <v>358</v>
      </c>
      <c r="K463" s="67">
        <v>4.62</v>
      </c>
      <c r="L463" s="67">
        <v>3</v>
      </c>
      <c r="M463" s="45"/>
      <c r="N463" s="44" t="s">
        <v>359</v>
      </c>
      <c r="O463" s="45"/>
      <c r="P463" s="45"/>
      <c r="Q463" s="63">
        <v>2.85</v>
      </c>
      <c r="R463" s="87">
        <v>1.35</v>
      </c>
      <c r="S463" s="29"/>
      <c r="T463" s="1018">
        <f t="shared" si="69"/>
        <v>12.810600000000001</v>
      </c>
      <c r="U463" s="1049"/>
      <c r="V463" s="14"/>
    </row>
    <row r="464" spans="1:22" ht="168" customHeight="1" x14ac:dyDescent="0.2">
      <c r="A464" s="1124"/>
      <c r="B464" s="1127"/>
      <c r="C464" s="243" t="s">
        <v>426</v>
      </c>
      <c r="D464" s="243" t="s">
        <v>426</v>
      </c>
      <c r="E464" s="216"/>
      <c r="F464" s="185" t="s">
        <v>426</v>
      </c>
      <c r="G464" s="16" t="s">
        <v>427</v>
      </c>
      <c r="H464" s="50">
        <v>3</v>
      </c>
      <c r="I464" s="89"/>
      <c r="J464" s="26" t="s">
        <v>358</v>
      </c>
      <c r="K464" s="50">
        <v>4.62</v>
      </c>
      <c r="L464" s="50">
        <v>3</v>
      </c>
      <c r="M464" s="89"/>
      <c r="N464" s="17" t="s">
        <v>359</v>
      </c>
      <c r="O464" s="89"/>
      <c r="P464" s="89"/>
      <c r="Q464" s="26">
        <v>2.85</v>
      </c>
      <c r="R464" s="90">
        <v>1.35</v>
      </c>
      <c r="S464" s="27"/>
      <c r="T464" s="1019">
        <f t="shared" si="69"/>
        <v>12.810600000000001</v>
      </c>
      <c r="U464" s="1050"/>
      <c r="V464" s="14"/>
    </row>
    <row r="465" spans="1:23" ht="165" customHeight="1" x14ac:dyDescent="0.2">
      <c r="A465" s="1124"/>
      <c r="B465" s="1127"/>
      <c r="C465" s="243" t="s">
        <v>230</v>
      </c>
      <c r="D465" s="243" t="s">
        <v>230</v>
      </c>
      <c r="E465" s="216"/>
      <c r="F465" s="185" t="s">
        <v>230</v>
      </c>
      <c r="G465" s="16" t="s">
        <v>427</v>
      </c>
      <c r="H465" s="50">
        <v>3</v>
      </c>
      <c r="I465" s="89"/>
      <c r="J465" s="26" t="s">
        <v>358</v>
      </c>
      <c r="K465" s="50">
        <v>4.62</v>
      </c>
      <c r="L465" s="50">
        <v>3</v>
      </c>
      <c r="M465" s="89"/>
      <c r="N465" s="17" t="s">
        <v>359</v>
      </c>
      <c r="O465" s="656">
        <v>2</v>
      </c>
      <c r="P465" s="89"/>
      <c r="Q465" s="26">
        <v>2.85</v>
      </c>
      <c r="R465" s="90">
        <v>1.35</v>
      </c>
      <c r="S465" s="27"/>
      <c r="T465" s="1019">
        <f t="shared" si="69"/>
        <v>14.810599999999999</v>
      </c>
      <c r="U465" s="1050"/>
      <c r="V465" s="14"/>
    </row>
    <row r="466" spans="1:23" ht="174.75" customHeight="1" x14ac:dyDescent="0.2">
      <c r="A466" s="1124"/>
      <c r="B466" s="1127"/>
      <c r="C466" s="243" t="s">
        <v>231</v>
      </c>
      <c r="D466" s="243" t="s">
        <v>231</v>
      </c>
      <c r="E466" s="216"/>
      <c r="F466" s="185" t="s">
        <v>231</v>
      </c>
      <c r="G466" s="16" t="s">
        <v>427</v>
      </c>
      <c r="H466" s="50">
        <v>3</v>
      </c>
      <c r="I466" s="89"/>
      <c r="J466" s="26" t="s">
        <v>358</v>
      </c>
      <c r="K466" s="50">
        <v>4.62</v>
      </c>
      <c r="L466" s="50">
        <v>3</v>
      </c>
      <c r="M466" s="89"/>
      <c r="N466" s="17" t="s">
        <v>359</v>
      </c>
      <c r="O466" s="89"/>
      <c r="P466" s="89"/>
      <c r="Q466" s="26">
        <v>2.85</v>
      </c>
      <c r="R466" s="90">
        <v>1.35</v>
      </c>
      <c r="S466" s="27"/>
      <c r="T466" s="1019">
        <f t="shared" si="69"/>
        <v>12.810600000000001</v>
      </c>
      <c r="U466" s="1050"/>
      <c r="V466" s="14"/>
    </row>
    <row r="467" spans="1:23" ht="189" customHeight="1" x14ac:dyDescent="0.2">
      <c r="A467" s="1124"/>
      <c r="B467" s="1127"/>
      <c r="C467" s="243" t="s">
        <v>232</v>
      </c>
      <c r="D467" s="243" t="s">
        <v>232</v>
      </c>
      <c r="E467" s="216"/>
      <c r="F467" s="185" t="s">
        <v>232</v>
      </c>
      <c r="G467" s="16" t="s">
        <v>427</v>
      </c>
      <c r="H467" s="50">
        <v>3</v>
      </c>
      <c r="I467" s="89"/>
      <c r="J467" s="26" t="s">
        <v>358</v>
      </c>
      <c r="K467" s="50">
        <v>4.62</v>
      </c>
      <c r="L467" s="50">
        <v>3</v>
      </c>
      <c r="M467" s="89"/>
      <c r="N467" s="17" t="s">
        <v>359</v>
      </c>
      <c r="O467" s="114"/>
      <c r="P467" s="89"/>
      <c r="Q467" s="26">
        <v>2.85</v>
      </c>
      <c r="R467" s="90">
        <v>1.35</v>
      </c>
      <c r="S467" s="27"/>
      <c r="T467" s="1019">
        <f t="shared" si="69"/>
        <v>12.810600000000001</v>
      </c>
      <c r="U467" s="1050"/>
      <c r="V467" s="14"/>
    </row>
    <row r="468" spans="1:23" ht="130.5" customHeight="1" x14ac:dyDescent="0.2">
      <c r="A468" s="1124"/>
      <c r="B468" s="1127"/>
      <c r="C468" s="243" t="s">
        <v>233</v>
      </c>
      <c r="D468" s="243" t="s">
        <v>233</v>
      </c>
      <c r="E468" s="216"/>
      <c r="F468" s="185" t="s">
        <v>233</v>
      </c>
      <c r="G468" s="16" t="s">
        <v>427</v>
      </c>
      <c r="H468" s="50">
        <v>3</v>
      </c>
      <c r="I468" s="89"/>
      <c r="J468" s="26" t="s">
        <v>360</v>
      </c>
      <c r="K468" s="50">
        <v>4.62</v>
      </c>
      <c r="L468" s="50">
        <v>3</v>
      </c>
      <c r="M468" s="89"/>
      <c r="N468" s="17" t="s">
        <v>359</v>
      </c>
      <c r="O468" s="709">
        <v>2.5</v>
      </c>
      <c r="P468" s="89"/>
      <c r="Q468" s="26">
        <v>2.85</v>
      </c>
      <c r="R468" s="90">
        <v>1.35</v>
      </c>
      <c r="S468" s="27"/>
      <c r="T468" s="1019">
        <f t="shared" si="69"/>
        <v>15.310599999999999</v>
      </c>
      <c r="U468" s="1050"/>
      <c r="V468" s="14"/>
    </row>
    <row r="469" spans="1:23" ht="154.5" customHeight="1" x14ac:dyDescent="0.2">
      <c r="A469" s="1124"/>
      <c r="B469" s="1127"/>
      <c r="C469" s="243" t="s">
        <v>234</v>
      </c>
      <c r="D469" s="207"/>
      <c r="E469" s="216"/>
      <c r="F469" s="185" t="s">
        <v>234</v>
      </c>
      <c r="G469" s="16" t="s">
        <v>427</v>
      </c>
      <c r="H469" s="89"/>
      <c r="I469" s="89"/>
      <c r="J469" s="26" t="s">
        <v>358</v>
      </c>
      <c r="K469" s="50">
        <v>4.62</v>
      </c>
      <c r="L469" s="50"/>
      <c r="M469" s="89"/>
      <c r="N469" s="51" t="s">
        <v>429</v>
      </c>
      <c r="O469" s="656"/>
      <c r="P469" s="89"/>
      <c r="Q469" s="26">
        <v>2.85</v>
      </c>
      <c r="R469" s="90">
        <v>1.35</v>
      </c>
      <c r="S469" s="27"/>
      <c r="T469" s="1019">
        <f t="shared" si="69"/>
        <v>9.4206000000000003</v>
      </c>
      <c r="U469" s="1050"/>
      <c r="V469" s="14"/>
    </row>
    <row r="470" spans="1:23" ht="189.75" customHeight="1" thickBot="1" x14ac:dyDescent="0.25">
      <c r="A470" s="1125"/>
      <c r="B470" s="1128"/>
      <c r="C470" s="268" t="s">
        <v>235</v>
      </c>
      <c r="D470" s="186"/>
      <c r="E470" s="217"/>
      <c r="F470" s="180" t="s">
        <v>235</v>
      </c>
      <c r="G470" s="46" t="s">
        <v>427</v>
      </c>
      <c r="H470" s="47"/>
      <c r="I470" s="47"/>
      <c r="J470" s="64" t="s">
        <v>358</v>
      </c>
      <c r="K470" s="104">
        <v>4.62</v>
      </c>
      <c r="L470" s="47"/>
      <c r="M470" s="47"/>
      <c r="N470" s="83" t="s">
        <v>429</v>
      </c>
      <c r="O470" s="47"/>
      <c r="P470" s="47"/>
      <c r="Q470" s="64">
        <v>2.85</v>
      </c>
      <c r="R470" s="92">
        <v>1.35</v>
      </c>
      <c r="S470" s="30"/>
      <c r="T470" s="1019">
        <f t="shared" si="69"/>
        <v>9.4206000000000003</v>
      </c>
      <c r="U470" s="1051"/>
      <c r="V470" s="14"/>
    </row>
    <row r="471" spans="1:23" ht="28.15" customHeight="1" x14ac:dyDescent="0.2">
      <c r="A471" s="1123">
        <v>38</v>
      </c>
      <c r="B471" s="1126" t="s">
        <v>238</v>
      </c>
      <c r="C471" s="818" t="s">
        <v>239</v>
      </c>
      <c r="D471" s="820" t="s">
        <v>239</v>
      </c>
      <c r="E471" s="813"/>
      <c r="F471" s="178" t="s">
        <v>239</v>
      </c>
      <c r="G471" s="45">
        <v>23.2</v>
      </c>
      <c r="H471" s="45"/>
      <c r="I471" s="45"/>
      <c r="J471" s="87">
        <v>23.2</v>
      </c>
      <c r="K471" s="45">
        <v>3.2</v>
      </c>
      <c r="L471" s="45">
        <v>1.9</v>
      </c>
      <c r="M471" s="45"/>
      <c r="N471" s="44" t="s">
        <v>361</v>
      </c>
      <c r="O471" s="659">
        <v>1</v>
      </c>
      <c r="P471" s="659">
        <v>0.41</v>
      </c>
      <c r="Q471" s="63">
        <v>2.85</v>
      </c>
      <c r="R471" s="87">
        <v>1.35</v>
      </c>
      <c r="S471" s="29"/>
      <c r="T471" s="1018">
        <f t="shared" ref="T471:T474" si="70">SUM(K471:M471)*1.13+SUM(O471:R471)</f>
        <v>11.372999999999998</v>
      </c>
      <c r="U471" s="1049"/>
      <c r="V471" s="321"/>
    </row>
    <row r="472" spans="1:23" ht="50.1" customHeight="1" x14ac:dyDescent="0.2">
      <c r="A472" s="1124"/>
      <c r="B472" s="1127"/>
      <c r="C472" s="497" t="s">
        <v>240</v>
      </c>
      <c r="D472" s="501" t="s">
        <v>240</v>
      </c>
      <c r="E472" s="814"/>
      <c r="F472" s="179" t="s">
        <v>240</v>
      </c>
      <c r="G472" s="89">
        <v>23.2</v>
      </c>
      <c r="H472" s="89"/>
      <c r="I472" s="89"/>
      <c r="J472" s="90">
        <v>23.2</v>
      </c>
      <c r="K472" s="89">
        <v>3.2</v>
      </c>
      <c r="L472" s="89">
        <v>1.9</v>
      </c>
      <c r="M472" s="89"/>
      <c r="N472" s="17" t="s">
        <v>361</v>
      </c>
      <c r="O472" s="656">
        <v>1.5</v>
      </c>
      <c r="P472" s="656">
        <v>0.5</v>
      </c>
      <c r="Q472" s="26">
        <v>2.85</v>
      </c>
      <c r="R472" s="90">
        <v>1.35</v>
      </c>
      <c r="S472" s="27"/>
      <c r="T472" s="1019">
        <f t="shared" si="70"/>
        <v>11.962999999999997</v>
      </c>
      <c r="U472" s="1050"/>
      <c r="V472" s="14"/>
    </row>
    <row r="473" spans="1:23" ht="50.1" customHeight="1" x14ac:dyDescent="0.2">
      <c r="A473" s="1124"/>
      <c r="B473" s="1127"/>
      <c r="C473" s="497" t="s">
        <v>241</v>
      </c>
      <c r="D473" s="501" t="s">
        <v>241</v>
      </c>
      <c r="E473" s="814"/>
      <c r="F473" s="179" t="s">
        <v>241</v>
      </c>
      <c r="G473" s="89">
        <v>23.2</v>
      </c>
      <c r="H473" s="89"/>
      <c r="I473" s="89"/>
      <c r="J473" s="90">
        <v>23.2</v>
      </c>
      <c r="K473" s="89">
        <v>3.2</v>
      </c>
      <c r="L473" s="89">
        <v>1.9</v>
      </c>
      <c r="M473" s="89"/>
      <c r="N473" s="17" t="s">
        <v>361</v>
      </c>
      <c r="O473" s="656">
        <v>1.5</v>
      </c>
      <c r="P473" s="50"/>
      <c r="Q473" s="26">
        <v>2.85</v>
      </c>
      <c r="R473" s="90">
        <v>1.35</v>
      </c>
      <c r="S473" s="27"/>
      <c r="T473" s="1019">
        <f t="shared" si="70"/>
        <v>11.462999999999997</v>
      </c>
      <c r="U473" s="1050"/>
      <c r="V473" s="14"/>
    </row>
    <row r="474" spans="1:23" ht="50.1" customHeight="1" x14ac:dyDescent="0.2">
      <c r="A474" s="1124"/>
      <c r="B474" s="1127"/>
      <c r="C474" s="497" t="s">
        <v>242</v>
      </c>
      <c r="D474" s="501" t="s">
        <v>242</v>
      </c>
      <c r="E474" s="814"/>
      <c r="F474" s="179" t="s">
        <v>242</v>
      </c>
      <c r="G474" s="89">
        <v>23.2</v>
      </c>
      <c r="H474" s="89"/>
      <c r="I474" s="89"/>
      <c r="J474" s="90">
        <v>23.2</v>
      </c>
      <c r="K474" s="89">
        <v>3.2</v>
      </c>
      <c r="L474" s="89">
        <v>1.9</v>
      </c>
      <c r="M474" s="89"/>
      <c r="N474" s="17" t="s">
        <v>361</v>
      </c>
      <c r="O474" s="656">
        <v>1.9</v>
      </c>
      <c r="P474" s="656">
        <v>0.1</v>
      </c>
      <c r="Q474" s="26">
        <v>2.85</v>
      </c>
      <c r="R474" s="90">
        <v>1.35</v>
      </c>
      <c r="S474" s="27"/>
      <c r="T474" s="1019">
        <f t="shared" si="70"/>
        <v>11.962999999999997</v>
      </c>
      <c r="U474" s="1050"/>
      <c r="V474" s="14"/>
    </row>
    <row r="475" spans="1:23" ht="46.5" customHeight="1" x14ac:dyDescent="0.2">
      <c r="A475" s="1124"/>
      <c r="B475" s="1127"/>
      <c r="C475" s="1106" t="s">
        <v>243</v>
      </c>
      <c r="D475" s="1107" t="s">
        <v>243</v>
      </c>
      <c r="E475" s="594"/>
      <c r="F475" s="1108" t="s">
        <v>243</v>
      </c>
      <c r="G475" s="1109">
        <v>23.2</v>
      </c>
      <c r="H475" s="1109"/>
      <c r="I475" s="1109"/>
      <c r="J475" s="1110">
        <v>23.2</v>
      </c>
      <c r="K475" s="1109">
        <v>3.2</v>
      </c>
      <c r="L475" s="1109">
        <v>1.9</v>
      </c>
      <c r="M475" s="1109"/>
      <c r="N475" s="838" t="s">
        <v>361</v>
      </c>
      <c r="O475" s="1109"/>
      <c r="P475" s="1109"/>
      <c r="Q475" s="1111">
        <v>2.85</v>
      </c>
      <c r="R475" s="1110">
        <v>1.35</v>
      </c>
      <c r="S475" s="27"/>
      <c r="T475" s="1090">
        <f>SUM(K475:M475)*1.13+SUM(O475:R475)</f>
        <v>9.9629999999999992</v>
      </c>
      <c r="U475" s="1112"/>
      <c r="V475" s="14"/>
    </row>
    <row r="476" spans="1:23" ht="50.1" customHeight="1" thickBot="1" x14ac:dyDescent="0.25">
      <c r="A476" s="1125"/>
      <c r="B476" s="1128"/>
      <c r="C476" s="819" t="s">
        <v>244</v>
      </c>
      <c r="D476" s="821" t="s">
        <v>244</v>
      </c>
      <c r="E476" s="815"/>
      <c r="F476" s="180" t="s">
        <v>244</v>
      </c>
      <c r="G476" s="47">
        <v>23.2</v>
      </c>
      <c r="H476" s="47"/>
      <c r="I476" s="47"/>
      <c r="J476" s="92">
        <v>23.2</v>
      </c>
      <c r="K476" s="47">
        <v>3.2</v>
      </c>
      <c r="L476" s="47">
        <v>1.9</v>
      </c>
      <c r="M476" s="47"/>
      <c r="N476" s="76" t="s">
        <v>361</v>
      </c>
      <c r="O476" s="47"/>
      <c r="P476" s="47"/>
      <c r="Q476" s="64">
        <v>2.85</v>
      </c>
      <c r="R476" s="92">
        <v>1.35</v>
      </c>
      <c r="S476" s="30"/>
      <c r="T476" s="1020">
        <f>SUM(K476:M476)*1.13+SUM(O476:R476)</f>
        <v>9.9629999999999992</v>
      </c>
      <c r="U476" s="1043"/>
      <c r="V476" s="283"/>
      <c r="W476" s="19"/>
    </row>
    <row r="477" spans="1:23" ht="50.1" customHeight="1" thickBot="1" x14ac:dyDescent="0.25">
      <c r="A477" s="31">
        <v>39</v>
      </c>
      <c r="B477" s="85" t="s">
        <v>471</v>
      </c>
      <c r="C477" s="270" t="s">
        <v>95</v>
      </c>
      <c r="D477" s="267" t="s">
        <v>95</v>
      </c>
      <c r="E477" s="214"/>
      <c r="F477" s="33" t="s">
        <v>95</v>
      </c>
      <c r="G477" s="94">
        <v>17</v>
      </c>
      <c r="H477" s="94"/>
      <c r="I477" s="94"/>
      <c r="J477" s="99">
        <v>17</v>
      </c>
      <c r="K477" s="94">
        <v>5.34</v>
      </c>
      <c r="L477" s="94">
        <v>1</v>
      </c>
      <c r="M477" s="94"/>
      <c r="N477" s="100">
        <v>3.2</v>
      </c>
      <c r="O477" s="663">
        <v>1</v>
      </c>
      <c r="P477" s="94"/>
      <c r="Q477" s="65">
        <v>2.85</v>
      </c>
      <c r="R477" s="99">
        <v>1.35</v>
      </c>
      <c r="S477" s="34"/>
      <c r="T477" s="1023">
        <f>SUM(K477:M477)*1.13+SUM(O477:R477)</f>
        <v>12.3642</v>
      </c>
      <c r="U477" s="993"/>
      <c r="V477" s="14"/>
    </row>
    <row r="478" spans="1:23" ht="63" customHeight="1" x14ac:dyDescent="0.2">
      <c r="A478" s="1123">
        <v>40</v>
      </c>
      <c r="B478" s="1126" t="s">
        <v>253</v>
      </c>
      <c r="C478" s="500" t="s">
        <v>1072</v>
      </c>
      <c r="D478" s="500" t="s">
        <v>254</v>
      </c>
      <c r="E478" s="592"/>
      <c r="F478" s="181" t="s">
        <v>254</v>
      </c>
      <c r="G478" s="668" t="s">
        <v>1073</v>
      </c>
      <c r="H478" s="45"/>
      <c r="I478" s="45"/>
      <c r="J478" s="63" t="s">
        <v>1074</v>
      </c>
      <c r="K478" s="45">
        <v>4.75</v>
      </c>
      <c r="L478" s="45">
        <v>1.65</v>
      </c>
      <c r="M478" s="45"/>
      <c r="N478" s="44" t="s">
        <v>365</v>
      </c>
      <c r="O478" s="659">
        <v>0.5</v>
      </c>
      <c r="P478" s="659">
        <v>1.55</v>
      </c>
      <c r="Q478" s="63">
        <v>2.85</v>
      </c>
      <c r="R478" s="87">
        <v>1.35</v>
      </c>
      <c r="S478" s="29"/>
      <c r="T478" s="1018">
        <f>SUM(K478:M478)*1.13+SUM(O478:R478)</f>
        <v>13.481999999999999</v>
      </c>
      <c r="U478" s="1040"/>
      <c r="V478" s="14"/>
    </row>
    <row r="479" spans="1:23" ht="60" customHeight="1" x14ac:dyDescent="0.2">
      <c r="A479" s="1124"/>
      <c r="B479" s="1127"/>
      <c r="C479" s="501" t="s">
        <v>783</v>
      </c>
      <c r="D479" s="1137"/>
      <c r="E479" s="1137"/>
      <c r="F479" s="182" t="s">
        <v>783</v>
      </c>
      <c r="G479" s="16" t="s">
        <v>1073</v>
      </c>
      <c r="H479" s="89"/>
      <c r="I479" s="89"/>
      <c r="J479" s="26" t="s">
        <v>1074</v>
      </c>
      <c r="K479" s="89">
        <v>4.75</v>
      </c>
      <c r="L479" s="89"/>
      <c r="M479" s="89"/>
      <c r="N479" s="91">
        <v>2.85</v>
      </c>
      <c r="O479" s="836"/>
      <c r="P479" s="666">
        <v>1.55</v>
      </c>
      <c r="Q479" s="26">
        <v>2.85</v>
      </c>
      <c r="R479" s="90">
        <v>1.35</v>
      </c>
      <c r="S479" s="27"/>
      <c r="T479" s="1019">
        <f>SUM(K479:M479)*1.13+SUM(O479:R479)</f>
        <v>11.1175</v>
      </c>
      <c r="U479" s="1041"/>
      <c r="V479" s="14"/>
    </row>
    <row r="480" spans="1:23" ht="62.25" customHeight="1" x14ac:dyDescent="0.2">
      <c r="A480" s="1124"/>
      <c r="B480" s="1127"/>
      <c r="C480" s="501" t="s">
        <v>785</v>
      </c>
      <c r="D480" s="1137"/>
      <c r="E480" s="1137"/>
      <c r="F480" s="376" t="s">
        <v>785</v>
      </c>
      <c r="G480" s="16" t="s">
        <v>1073</v>
      </c>
      <c r="H480" s="89"/>
      <c r="I480" s="89"/>
      <c r="J480" s="26" t="s">
        <v>1074</v>
      </c>
      <c r="K480" s="89">
        <v>4.75</v>
      </c>
      <c r="L480" s="89"/>
      <c r="M480" s="89"/>
      <c r="N480" s="91">
        <v>2.85</v>
      </c>
      <c r="O480" s="89"/>
      <c r="P480" s="89"/>
      <c r="Q480" s="26">
        <v>2.85</v>
      </c>
      <c r="R480" s="90">
        <v>1.35</v>
      </c>
      <c r="S480" s="580"/>
      <c r="T480" s="1019">
        <f t="shared" ref="T480:T483" si="71">SUM(K480:M480)*1.13+SUM(O480:R480)</f>
        <v>9.567499999999999</v>
      </c>
      <c r="U480" s="1041"/>
      <c r="V480" s="14"/>
    </row>
    <row r="481" spans="1:23" ht="60" customHeight="1" x14ac:dyDescent="0.2">
      <c r="A481" s="1124"/>
      <c r="B481" s="1127"/>
      <c r="C481" s="501" t="s">
        <v>876</v>
      </c>
      <c r="D481" s="1137"/>
      <c r="E481" s="1137"/>
      <c r="F481" s="376" t="s">
        <v>876</v>
      </c>
      <c r="G481" s="16" t="s">
        <v>1073</v>
      </c>
      <c r="H481" s="89"/>
      <c r="I481" s="89"/>
      <c r="J481" s="26" t="s">
        <v>1074</v>
      </c>
      <c r="K481" s="89">
        <v>4.75</v>
      </c>
      <c r="L481" s="89"/>
      <c r="M481" s="89"/>
      <c r="N481" s="91">
        <v>2.85</v>
      </c>
      <c r="O481" s="89"/>
      <c r="P481" s="89"/>
      <c r="Q481" s="26">
        <v>2.85</v>
      </c>
      <c r="R481" s="90">
        <v>1.35</v>
      </c>
      <c r="S481" s="580"/>
      <c r="T481" s="1019">
        <f t="shared" si="71"/>
        <v>9.567499999999999</v>
      </c>
      <c r="U481" s="1041"/>
      <c r="V481" s="14"/>
    </row>
    <row r="482" spans="1:23" ht="57.75" customHeight="1" x14ac:dyDescent="0.2">
      <c r="A482" s="1124"/>
      <c r="B482" s="1127"/>
      <c r="C482" s="501" t="s">
        <v>877</v>
      </c>
      <c r="D482" s="594"/>
      <c r="E482" s="594"/>
      <c r="F482" s="376" t="s">
        <v>877</v>
      </c>
      <c r="G482" s="16" t="s">
        <v>1073</v>
      </c>
      <c r="H482" s="89"/>
      <c r="I482" s="89"/>
      <c r="J482" s="26" t="s">
        <v>1074</v>
      </c>
      <c r="K482" s="89">
        <v>4.75</v>
      </c>
      <c r="L482" s="89"/>
      <c r="M482" s="89"/>
      <c r="N482" s="91">
        <v>2.85</v>
      </c>
      <c r="O482" s="89"/>
      <c r="P482" s="89"/>
      <c r="Q482" s="26">
        <v>2.85</v>
      </c>
      <c r="R482" s="90">
        <v>1.35</v>
      </c>
      <c r="S482" s="580"/>
      <c r="T482" s="1019">
        <f t="shared" si="71"/>
        <v>9.567499999999999</v>
      </c>
      <c r="U482" s="1041"/>
      <c r="V482" s="14"/>
    </row>
    <row r="483" spans="1:23" ht="71.25" customHeight="1" thickBot="1" x14ac:dyDescent="0.25">
      <c r="A483" s="1125"/>
      <c r="B483" s="1128"/>
      <c r="C483" s="501" t="s">
        <v>135</v>
      </c>
      <c r="D483" s="593"/>
      <c r="E483" s="593"/>
      <c r="F483" s="376" t="s">
        <v>784</v>
      </c>
      <c r="G483" s="314" t="s">
        <v>1073</v>
      </c>
      <c r="H483" s="89"/>
      <c r="I483" s="89"/>
      <c r="J483" s="26" t="s">
        <v>1074</v>
      </c>
      <c r="K483" s="89">
        <v>4.75</v>
      </c>
      <c r="L483" s="89"/>
      <c r="M483" s="89"/>
      <c r="N483" s="91">
        <v>2.85</v>
      </c>
      <c r="O483" s="47"/>
      <c r="P483" s="47"/>
      <c r="Q483" s="26">
        <v>2.85</v>
      </c>
      <c r="R483" s="90">
        <v>1.35</v>
      </c>
      <c r="S483" s="580"/>
      <c r="T483" s="1019">
        <f t="shared" si="71"/>
        <v>9.567499999999999</v>
      </c>
      <c r="U483" s="1041"/>
      <c r="V483" s="14"/>
    </row>
    <row r="484" spans="1:23" ht="50.1" customHeight="1" x14ac:dyDescent="0.2">
      <c r="A484" s="1123">
        <v>41</v>
      </c>
      <c r="B484" s="1141" t="s">
        <v>936</v>
      </c>
      <c r="C484" s="500" t="s">
        <v>298</v>
      </c>
      <c r="D484" s="500" t="s">
        <v>298</v>
      </c>
      <c r="E484" s="1136"/>
      <c r="F484" s="181" t="s">
        <v>298</v>
      </c>
      <c r="G484" s="45">
        <v>16.7</v>
      </c>
      <c r="H484" s="45"/>
      <c r="I484" s="45"/>
      <c r="J484" s="87">
        <v>16.7</v>
      </c>
      <c r="K484" s="45">
        <v>4.8600000000000003</v>
      </c>
      <c r="L484" s="45">
        <v>1</v>
      </c>
      <c r="M484" s="45"/>
      <c r="N484" s="88" t="s">
        <v>24</v>
      </c>
      <c r="O484" s="659">
        <v>0.5</v>
      </c>
      <c r="P484" s="45"/>
      <c r="Q484" s="87">
        <v>2.85</v>
      </c>
      <c r="R484" s="87">
        <v>1.35</v>
      </c>
      <c r="S484" s="29"/>
      <c r="T484" s="1018">
        <f t="shared" ref="T484:T492" si="72">SUM(K484:M484)*1.13+SUM(O484:R484)</f>
        <v>11.3218</v>
      </c>
      <c r="U484" s="1040"/>
      <c r="V484" s="14"/>
    </row>
    <row r="485" spans="1:23" ht="50.1" customHeight="1" x14ac:dyDescent="0.2">
      <c r="A485" s="1124"/>
      <c r="B485" s="1142"/>
      <c r="C485" s="501" t="s">
        <v>1140</v>
      </c>
      <c r="D485" s="501" t="s">
        <v>1140</v>
      </c>
      <c r="E485" s="1137"/>
      <c r="F485" s="376" t="s">
        <v>1140</v>
      </c>
      <c r="G485" s="89">
        <v>16.7</v>
      </c>
      <c r="H485" s="89"/>
      <c r="I485" s="89"/>
      <c r="J485" s="90">
        <v>16.7</v>
      </c>
      <c r="K485" s="89">
        <v>4.8600000000000003</v>
      </c>
      <c r="L485" s="89">
        <v>1</v>
      </c>
      <c r="M485" s="89"/>
      <c r="N485" s="91" t="s">
        <v>24</v>
      </c>
      <c r="O485" s="89"/>
      <c r="P485" s="89"/>
      <c r="Q485" s="90">
        <v>2.85</v>
      </c>
      <c r="R485" s="90">
        <v>1.35</v>
      </c>
      <c r="S485" s="27"/>
      <c r="T485" s="1019">
        <f t="shared" si="72"/>
        <v>10.8218</v>
      </c>
      <c r="U485" s="1041"/>
      <c r="V485" s="14"/>
    </row>
    <row r="486" spans="1:23" ht="50.1" customHeight="1" x14ac:dyDescent="0.2">
      <c r="A486" s="1124"/>
      <c r="B486" s="1142"/>
      <c r="C486" s="501" t="s">
        <v>1141</v>
      </c>
      <c r="D486" s="501" t="s">
        <v>1141</v>
      </c>
      <c r="E486" s="1137"/>
      <c r="F486" s="182" t="s">
        <v>1141</v>
      </c>
      <c r="G486" s="89">
        <v>16.7</v>
      </c>
      <c r="H486" s="89"/>
      <c r="I486" s="89"/>
      <c r="J486" s="90">
        <v>16.7</v>
      </c>
      <c r="K486" s="89">
        <v>4.8600000000000003</v>
      </c>
      <c r="L486" s="89">
        <v>1</v>
      </c>
      <c r="M486" s="89"/>
      <c r="N486" s="91" t="s">
        <v>24</v>
      </c>
      <c r="O486" s="89"/>
      <c r="P486" s="89"/>
      <c r="Q486" s="90">
        <v>2.85</v>
      </c>
      <c r="R486" s="90">
        <v>1.35</v>
      </c>
      <c r="S486" s="27"/>
      <c r="T486" s="1019">
        <f t="shared" si="72"/>
        <v>10.8218</v>
      </c>
      <c r="U486" s="1041"/>
      <c r="V486" s="14"/>
    </row>
    <row r="487" spans="1:23" ht="50.1" customHeight="1" thickBot="1" x14ac:dyDescent="0.25">
      <c r="A487" s="1125"/>
      <c r="B487" s="1143"/>
      <c r="C487" s="502" t="s">
        <v>1144</v>
      </c>
      <c r="D487" s="633" t="s">
        <v>1144</v>
      </c>
      <c r="E487" s="1138"/>
      <c r="F487" s="170" t="s">
        <v>1144</v>
      </c>
      <c r="G487" s="47">
        <v>16.7</v>
      </c>
      <c r="H487" s="47"/>
      <c r="I487" s="47"/>
      <c r="J487" s="92">
        <v>16.7</v>
      </c>
      <c r="K487" s="47">
        <v>4.8600000000000003</v>
      </c>
      <c r="L487" s="47">
        <v>1</v>
      </c>
      <c r="M487" s="47"/>
      <c r="N487" s="93" t="s">
        <v>24</v>
      </c>
      <c r="O487" s="47"/>
      <c r="P487" s="47"/>
      <c r="Q487" s="92">
        <v>2.85</v>
      </c>
      <c r="R487" s="92">
        <v>1.35</v>
      </c>
      <c r="S487" s="30"/>
      <c r="T487" s="1020">
        <f t="shared" si="72"/>
        <v>10.8218</v>
      </c>
      <c r="U487" s="995"/>
      <c r="V487" s="14"/>
    </row>
    <row r="488" spans="1:23" ht="122.25" customHeight="1" x14ac:dyDescent="0.2">
      <c r="A488" s="1123">
        <v>42</v>
      </c>
      <c r="B488" s="1126" t="s">
        <v>286</v>
      </c>
      <c r="C488" s="1224" t="s">
        <v>287</v>
      </c>
      <c r="D488" s="1263" t="s">
        <v>287</v>
      </c>
      <c r="E488" s="1148"/>
      <c r="F488" s="1264" t="s">
        <v>287</v>
      </c>
      <c r="G488" s="668" t="s">
        <v>1081</v>
      </c>
      <c r="H488" s="839"/>
      <c r="I488" s="839"/>
      <c r="J488" s="674" t="s">
        <v>1081</v>
      </c>
      <c r="K488" s="836">
        <v>7.79</v>
      </c>
      <c r="L488" s="836">
        <v>1</v>
      </c>
      <c r="M488" s="836"/>
      <c r="N488" s="838" t="s">
        <v>1082</v>
      </c>
      <c r="O488" s="836"/>
      <c r="P488" s="836"/>
      <c r="Q488" s="837">
        <v>2.85</v>
      </c>
      <c r="R488" s="837">
        <v>1.35</v>
      </c>
      <c r="S488" s="61"/>
      <c r="T488" s="1022">
        <f>SUM(K488:M488)*1.13+SUM(O488:R488)</f>
        <v>14.1327</v>
      </c>
      <c r="U488" s="963" t="s">
        <v>1079</v>
      </c>
      <c r="V488" s="452"/>
      <c r="W488" s="11"/>
    </row>
    <row r="489" spans="1:23" ht="108.75" customHeight="1" x14ac:dyDescent="0.2">
      <c r="A489" s="1124"/>
      <c r="B489" s="1127"/>
      <c r="C489" s="1226"/>
      <c r="D489" s="1177"/>
      <c r="E489" s="1266"/>
      <c r="F489" s="1265"/>
      <c r="G489" s="16" t="s">
        <v>1081</v>
      </c>
      <c r="H489" s="89"/>
      <c r="I489" s="89"/>
      <c r="J489" s="26" t="s">
        <v>1081</v>
      </c>
      <c r="K489" s="89">
        <v>6.83</v>
      </c>
      <c r="L489" s="89">
        <v>1.63</v>
      </c>
      <c r="M489" s="89"/>
      <c r="N489" s="91"/>
      <c r="O489" s="89"/>
      <c r="P489" s="89"/>
      <c r="Q489" s="90">
        <v>2.85</v>
      </c>
      <c r="R489" s="90">
        <v>1.35</v>
      </c>
      <c r="S489" s="27"/>
      <c r="T489" s="1019">
        <f t="shared" si="72"/>
        <v>13.759799999999998</v>
      </c>
      <c r="U489" s="1054" t="s">
        <v>1080</v>
      </c>
      <c r="V489" s="1028"/>
      <c r="W489" s="11"/>
    </row>
    <row r="490" spans="1:23" ht="118.5" customHeight="1" x14ac:dyDescent="0.2">
      <c r="A490" s="1124"/>
      <c r="B490" s="1127"/>
      <c r="C490" s="1261" t="s">
        <v>288</v>
      </c>
      <c r="D490" s="1175" t="s">
        <v>288</v>
      </c>
      <c r="E490" s="1267"/>
      <c r="F490" s="1268" t="s">
        <v>288</v>
      </c>
      <c r="G490" s="16" t="s">
        <v>1081</v>
      </c>
      <c r="H490" s="89"/>
      <c r="I490" s="89"/>
      <c r="J490" s="26" t="s">
        <v>1081</v>
      </c>
      <c r="K490" s="89">
        <v>7.79</v>
      </c>
      <c r="L490" s="89">
        <v>1</v>
      </c>
      <c r="M490" s="89"/>
      <c r="N490" s="17" t="s">
        <v>1082</v>
      </c>
      <c r="O490" s="656">
        <v>1</v>
      </c>
      <c r="P490" s="656">
        <v>0.5</v>
      </c>
      <c r="Q490" s="90">
        <v>2.85</v>
      </c>
      <c r="R490" s="90">
        <v>1.35</v>
      </c>
      <c r="S490" s="27"/>
      <c r="T490" s="1019">
        <f t="shared" si="72"/>
        <v>15.632699999999998</v>
      </c>
      <c r="U490" s="1050" t="s">
        <v>1079</v>
      </c>
      <c r="V490" s="1029"/>
      <c r="W490" s="11"/>
    </row>
    <row r="491" spans="1:23" ht="120.75" customHeight="1" thickBot="1" x14ac:dyDescent="0.25">
      <c r="A491" s="1125"/>
      <c r="B491" s="1128"/>
      <c r="C491" s="1262"/>
      <c r="D491" s="1178"/>
      <c r="E491" s="1150"/>
      <c r="F491" s="1269"/>
      <c r="G491" s="314" t="s">
        <v>1081</v>
      </c>
      <c r="H491" s="289"/>
      <c r="I491" s="289"/>
      <c r="J491" s="711" t="s">
        <v>1081</v>
      </c>
      <c r="K491" s="285">
        <v>6.83</v>
      </c>
      <c r="L491" s="285">
        <v>1.63</v>
      </c>
      <c r="M491" s="285"/>
      <c r="N491" s="438"/>
      <c r="O491" s="740">
        <v>1</v>
      </c>
      <c r="P491" s="740">
        <v>0.5</v>
      </c>
      <c r="Q491" s="437">
        <v>2.85</v>
      </c>
      <c r="R491" s="437">
        <v>1.35</v>
      </c>
      <c r="S491" s="290"/>
      <c r="T491" s="1021">
        <f t="shared" si="72"/>
        <v>15.259799999999998</v>
      </c>
      <c r="U491" s="1053" t="s">
        <v>1080</v>
      </c>
      <c r="V491" s="1028"/>
      <c r="W491" s="11"/>
    </row>
    <row r="492" spans="1:23" ht="97.5" customHeight="1" thickBot="1" x14ac:dyDescent="0.25">
      <c r="A492" s="31">
        <v>43</v>
      </c>
      <c r="B492" s="40" t="s">
        <v>941</v>
      </c>
      <c r="C492" s="270" t="s">
        <v>121</v>
      </c>
      <c r="D492" s="267" t="s">
        <v>121</v>
      </c>
      <c r="E492" s="214"/>
      <c r="F492" s="33" t="s">
        <v>121</v>
      </c>
      <c r="G492" s="94">
        <v>24.4</v>
      </c>
      <c r="H492" s="94"/>
      <c r="I492" s="94"/>
      <c r="J492" s="99">
        <v>24.4</v>
      </c>
      <c r="K492" s="94">
        <v>3.89</v>
      </c>
      <c r="L492" s="94">
        <v>1.1200000000000001</v>
      </c>
      <c r="M492" s="94"/>
      <c r="N492" s="97" t="s">
        <v>389</v>
      </c>
      <c r="O492" s="94"/>
      <c r="P492" s="94"/>
      <c r="Q492" s="65">
        <v>2.85</v>
      </c>
      <c r="R492" s="99">
        <v>1.35</v>
      </c>
      <c r="S492" s="34"/>
      <c r="T492" s="1023">
        <f t="shared" si="72"/>
        <v>9.8613</v>
      </c>
      <c r="U492" s="993"/>
      <c r="V492" s="452"/>
      <c r="W492" s="11"/>
    </row>
    <row r="493" spans="1:23" ht="45.75" thickBot="1" x14ac:dyDescent="0.25">
      <c r="A493" s="31">
        <v>44</v>
      </c>
      <c r="B493" s="85" t="s">
        <v>472</v>
      </c>
      <c r="C493" s="270" t="s">
        <v>78</v>
      </c>
      <c r="D493" s="267" t="s">
        <v>78</v>
      </c>
      <c r="E493" s="222"/>
      <c r="F493" s="33" t="s">
        <v>78</v>
      </c>
      <c r="G493" s="94">
        <v>10</v>
      </c>
      <c r="H493" s="94">
        <v>2.65</v>
      </c>
      <c r="I493" s="94"/>
      <c r="J493" s="99"/>
      <c r="K493" s="94">
        <v>5.79</v>
      </c>
      <c r="L493" s="94">
        <v>0.69</v>
      </c>
      <c r="M493" s="94"/>
      <c r="N493" s="100">
        <v>2.89</v>
      </c>
      <c r="O493" s="94"/>
      <c r="P493" s="94"/>
      <c r="Q493" s="65">
        <v>2.85</v>
      </c>
      <c r="R493" s="99">
        <v>1.35</v>
      </c>
      <c r="S493" s="34"/>
      <c r="T493" s="1023">
        <f t="shared" ref="T493:T494" si="73">SUM(K493:M493)*1.13+SUM(O493:R493)</f>
        <v>11.522400000000001</v>
      </c>
      <c r="U493" s="993"/>
      <c r="V493" s="14"/>
    </row>
    <row r="494" spans="1:23" ht="50.1" customHeight="1" thickBot="1" x14ac:dyDescent="0.25">
      <c r="A494" s="31">
        <v>45</v>
      </c>
      <c r="B494" s="40" t="s">
        <v>403</v>
      </c>
      <c r="C494" s="270" t="s">
        <v>158</v>
      </c>
      <c r="D494" s="267" t="s">
        <v>158</v>
      </c>
      <c r="E494" s="214"/>
      <c r="F494" s="56" t="s">
        <v>158</v>
      </c>
      <c r="G494" s="95">
        <v>22.18</v>
      </c>
      <c r="H494" s="94">
        <v>2.9</v>
      </c>
      <c r="I494" s="94"/>
      <c r="J494" s="96">
        <v>22.18</v>
      </c>
      <c r="K494" s="95">
        <v>5.98</v>
      </c>
      <c r="L494" s="94">
        <v>1.1599999999999999</v>
      </c>
      <c r="M494" s="94"/>
      <c r="N494" s="113">
        <v>3.59</v>
      </c>
      <c r="O494" s="94"/>
      <c r="P494" s="94"/>
      <c r="Q494" s="65">
        <v>2.85</v>
      </c>
      <c r="R494" s="99">
        <v>1.35</v>
      </c>
      <c r="S494" s="34"/>
      <c r="T494" s="1023">
        <f t="shared" si="73"/>
        <v>12.2682</v>
      </c>
      <c r="U494" s="1048"/>
      <c r="V494" s="14"/>
    </row>
    <row r="495" spans="1:23" ht="50.1" customHeight="1" x14ac:dyDescent="0.2">
      <c r="A495" s="1123">
        <v>46</v>
      </c>
      <c r="B495" s="1155" t="s">
        <v>455</v>
      </c>
      <c r="C495" s="264" t="s">
        <v>305</v>
      </c>
      <c r="D495" s="264" t="s">
        <v>305</v>
      </c>
      <c r="E495" s="215"/>
      <c r="F495" s="178" t="s">
        <v>305</v>
      </c>
      <c r="G495" s="45">
        <v>15</v>
      </c>
      <c r="H495" s="45"/>
      <c r="I495" s="45"/>
      <c r="J495" s="86">
        <v>9</v>
      </c>
      <c r="K495" s="45">
        <v>4.53</v>
      </c>
      <c r="L495" s="45">
        <v>0.5</v>
      </c>
      <c r="M495" s="45"/>
      <c r="N495" s="69" t="s">
        <v>456</v>
      </c>
      <c r="O495" s="45"/>
      <c r="P495" s="45"/>
      <c r="Q495" s="87">
        <v>2.85</v>
      </c>
      <c r="R495" s="87">
        <v>1.35</v>
      </c>
      <c r="S495" s="29"/>
      <c r="T495" s="1018">
        <f>SUM(K495:M495)*1.13+SUM(O495:R495)</f>
        <v>9.8839000000000006</v>
      </c>
      <c r="U495" s="1044"/>
      <c r="V495" s="14"/>
    </row>
    <row r="496" spans="1:23" ht="50.1" customHeight="1" thickBot="1" x14ac:dyDescent="0.25">
      <c r="A496" s="1125"/>
      <c r="B496" s="1157"/>
      <c r="C496" s="268" t="s">
        <v>306</v>
      </c>
      <c r="D496" s="217"/>
      <c r="E496" s="217"/>
      <c r="F496" s="180" t="s">
        <v>306</v>
      </c>
      <c r="G496" s="47">
        <v>15</v>
      </c>
      <c r="H496" s="47"/>
      <c r="I496" s="47"/>
      <c r="J496" s="105">
        <v>9</v>
      </c>
      <c r="K496" s="47">
        <v>4.53</v>
      </c>
      <c r="L496" s="47"/>
      <c r="M496" s="47"/>
      <c r="N496" s="111" t="s">
        <v>457</v>
      </c>
      <c r="O496" s="47"/>
      <c r="P496" s="47"/>
      <c r="Q496" s="92">
        <v>2.85</v>
      </c>
      <c r="R496" s="92">
        <v>1.35</v>
      </c>
      <c r="S496" s="30"/>
      <c r="T496" s="1020">
        <f>SUM(K496:M496)*1.13+SUM(O496:R496)</f>
        <v>9.3188999999999993</v>
      </c>
      <c r="U496" s="1043"/>
      <c r="V496" s="14"/>
    </row>
    <row r="497" spans="1:23" ht="49.5" customHeight="1" x14ac:dyDescent="0.2">
      <c r="A497" s="1123">
        <v>47</v>
      </c>
      <c r="B497" s="1126" t="s">
        <v>999</v>
      </c>
      <c r="C497" s="499" t="s">
        <v>835</v>
      </c>
      <c r="D497" s="499" t="s">
        <v>835</v>
      </c>
      <c r="E497" s="1194"/>
      <c r="F497" s="361" t="s">
        <v>835</v>
      </c>
      <c r="G497" s="67">
        <v>14.94</v>
      </c>
      <c r="H497" s="67">
        <v>10.06</v>
      </c>
      <c r="I497" s="67"/>
      <c r="J497" s="86">
        <v>8.9600000000000009</v>
      </c>
      <c r="K497" s="67">
        <v>4.09</v>
      </c>
      <c r="L497" s="67">
        <v>2.19</v>
      </c>
      <c r="M497" s="67"/>
      <c r="N497" s="86" t="s">
        <v>986</v>
      </c>
      <c r="O497" s="659">
        <v>2.38</v>
      </c>
      <c r="P497" s="45"/>
      <c r="Q497" s="63">
        <v>2.85</v>
      </c>
      <c r="R497" s="87">
        <v>1.35</v>
      </c>
      <c r="S497" s="29"/>
      <c r="T497" s="1022">
        <f>SUM(K497:M497)*1.13+SUM(O497:R497)</f>
        <v>13.676399999999997</v>
      </c>
      <c r="U497" s="1049"/>
      <c r="V497" s="452"/>
    </row>
    <row r="498" spans="1:23" ht="63" customHeight="1" x14ac:dyDescent="0.2">
      <c r="A498" s="1124"/>
      <c r="B498" s="1127"/>
      <c r="C498" s="497" t="s">
        <v>836</v>
      </c>
      <c r="D498" s="497" t="s">
        <v>836</v>
      </c>
      <c r="E498" s="1134"/>
      <c r="F498" s="362" t="s">
        <v>836</v>
      </c>
      <c r="G498" s="50">
        <v>14.94</v>
      </c>
      <c r="H498" s="50">
        <v>10.06</v>
      </c>
      <c r="I498" s="50"/>
      <c r="J498" s="55">
        <v>8.9600000000000009</v>
      </c>
      <c r="K498" s="50">
        <v>4.09</v>
      </c>
      <c r="L498" s="50">
        <v>2.19</v>
      </c>
      <c r="M498" s="50"/>
      <c r="N498" s="55" t="s">
        <v>986</v>
      </c>
      <c r="O498" s="50"/>
      <c r="P498" s="89"/>
      <c r="Q498" s="26">
        <v>2.85</v>
      </c>
      <c r="R498" s="90">
        <v>1.35</v>
      </c>
      <c r="S498" s="27"/>
      <c r="T498" s="1089">
        <f t="shared" ref="T498:T503" si="74">SUM(K498:M498)*1.13+SUM(O498:R498)</f>
        <v>11.296399999999998</v>
      </c>
      <c r="U498" s="1050"/>
      <c r="V498" s="1029"/>
      <c r="W498" s="325"/>
    </row>
    <row r="499" spans="1:23" ht="60.75" customHeight="1" x14ac:dyDescent="0.2">
      <c r="A499" s="1124"/>
      <c r="B499" s="1127"/>
      <c r="C499" s="497" t="s">
        <v>1066</v>
      </c>
      <c r="D499" s="497" t="s">
        <v>1066</v>
      </c>
      <c r="E499" s="1134"/>
      <c r="F499" s="362" t="s">
        <v>1066</v>
      </c>
      <c r="G499" s="50">
        <v>14.94</v>
      </c>
      <c r="H499" s="50">
        <v>10.06</v>
      </c>
      <c r="I499" s="50"/>
      <c r="J499" s="55">
        <v>8.9600000000000009</v>
      </c>
      <c r="K499" s="50">
        <v>4.09</v>
      </c>
      <c r="L499" s="50">
        <v>2.19</v>
      </c>
      <c r="M499" s="50"/>
      <c r="N499" s="55" t="s">
        <v>986</v>
      </c>
      <c r="O499" s="50"/>
      <c r="P499" s="89"/>
      <c r="Q499" s="26">
        <v>2.85</v>
      </c>
      <c r="R499" s="90">
        <v>1.35</v>
      </c>
      <c r="S499" s="27"/>
      <c r="T499" s="1089">
        <f t="shared" si="74"/>
        <v>11.296399999999998</v>
      </c>
      <c r="U499" s="1050"/>
      <c r="V499" s="1029"/>
      <c r="W499" s="325"/>
    </row>
    <row r="500" spans="1:23" ht="66" customHeight="1" x14ac:dyDescent="0.2">
      <c r="A500" s="1124"/>
      <c r="B500" s="1127"/>
      <c r="C500" s="497" t="s">
        <v>837</v>
      </c>
      <c r="D500" s="497" t="s">
        <v>837</v>
      </c>
      <c r="E500" s="1134"/>
      <c r="F500" s="362" t="s">
        <v>837</v>
      </c>
      <c r="G500" s="50">
        <v>14.94</v>
      </c>
      <c r="H500" s="50">
        <v>10.06</v>
      </c>
      <c r="I500" s="50"/>
      <c r="J500" s="55">
        <v>8.9600000000000009</v>
      </c>
      <c r="K500" s="50">
        <v>4.09</v>
      </c>
      <c r="L500" s="50">
        <v>2.19</v>
      </c>
      <c r="M500" s="50"/>
      <c r="N500" s="55" t="s">
        <v>986</v>
      </c>
      <c r="O500" s="50"/>
      <c r="P500" s="89"/>
      <c r="Q500" s="26">
        <v>2.85</v>
      </c>
      <c r="R500" s="90">
        <v>1.35</v>
      </c>
      <c r="S500" s="27"/>
      <c r="T500" s="1089">
        <f t="shared" si="74"/>
        <v>11.296399999999998</v>
      </c>
      <c r="U500" s="1050"/>
      <c r="V500" s="430"/>
      <c r="W500" s="325"/>
    </row>
    <row r="501" spans="1:23" ht="60.75" customHeight="1" x14ac:dyDescent="0.2">
      <c r="A501" s="1124"/>
      <c r="B501" s="1127"/>
      <c r="C501" s="497" t="s">
        <v>838</v>
      </c>
      <c r="D501" s="179"/>
      <c r="E501" s="1134"/>
      <c r="F501" s="362" t="s">
        <v>838</v>
      </c>
      <c r="G501" s="50">
        <v>14.94</v>
      </c>
      <c r="H501" s="50"/>
      <c r="I501" s="50"/>
      <c r="J501" s="55">
        <v>8.9600000000000009</v>
      </c>
      <c r="K501" s="50">
        <v>4.09</v>
      </c>
      <c r="L501" s="50"/>
      <c r="M501" s="50"/>
      <c r="N501" s="55" t="s">
        <v>986</v>
      </c>
      <c r="O501" s="50"/>
      <c r="P501" s="89"/>
      <c r="Q501" s="26">
        <v>2.85</v>
      </c>
      <c r="R501" s="90">
        <v>1.35</v>
      </c>
      <c r="S501" s="27"/>
      <c r="T501" s="1089">
        <f t="shared" si="74"/>
        <v>8.8216999999999999</v>
      </c>
      <c r="U501" s="1050"/>
      <c r="V501" s="430"/>
      <c r="W501" s="325"/>
    </row>
    <row r="502" spans="1:23" ht="59.25" customHeight="1" x14ac:dyDescent="0.2">
      <c r="A502" s="1124"/>
      <c r="B502" s="1127"/>
      <c r="C502" s="497" t="s">
        <v>839</v>
      </c>
      <c r="D502" s="497" t="s">
        <v>839</v>
      </c>
      <c r="E502" s="1134"/>
      <c r="F502" s="362" t="s">
        <v>839</v>
      </c>
      <c r="G502" s="50">
        <v>14.94</v>
      </c>
      <c r="H502" s="50">
        <v>10.06</v>
      </c>
      <c r="I502" s="50"/>
      <c r="J502" s="55">
        <v>8.9600000000000009</v>
      </c>
      <c r="K502" s="50">
        <v>4.09</v>
      </c>
      <c r="L502" s="50">
        <v>2.19</v>
      </c>
      <c r="M502" s="50"/>
      <c r="N502" s="55" t="s">
        <v>986</v>
      </c>
      <c r="O502" s="50"/>
      <c r="P502" s="89"/>
      <c r="Q502" s="26">
        <v>2.85</v>
      </c>
      <c r="R502" s="90">
        <v>1.35</v>
      </c>
      <c r="S502" s="27"/>
      <c r="T502" s="1089">
        <f t="shared" si="74"/>
        <v>11.296399999999998</v>
      </c>
      <c r="U502" s="1050"/>
      <c r="V502" s="430"/>
      <c r="W502" s="325"/>
    </row>
    <row r="503" spans="1:23" ht="57" customHeight="1" thickBot="1" x14ac:dyDescent="0.25">
      <c r="A503" s="1125"/>
      <c r="B503" s="1128"/>
      <c r="C503" s="498" t="s">
        <v>840</v>
      </c>
      <c r="D503" s="180"/>
      <c r="E503" s="1135"/>
      <c r="F503" s="169" t="s">
        <v>840</v>
      </c>
      <c r="G503" s="104">
        <v>14.94</v>
      </c>
      <c r="H503" s="50"/>
      <c r="I503" s="104"/>
      <c r="J503" s="105">
        <v>8.9600000000000009</v>
      </c>
      <c r="K503" s="104">
        <v>4.09</v>
      </c>
      <c r="L503" s="50"/>
      <c r="M503" s="104"/>
      <c r="N503" s="105" t="s">
        <v>986</v>
      </c>
      <c r="O503" s="104"/>
      <c r="P503" s="47"/>
      <c r="Q503" s="64">
        <v>2.85</v>
      </c>
      <c r="R503" s="92">
        <v>1.35</v>
      </c>
      <c r="S503" s="30"/>
      <c r="T503" s="1017">
        <f t="shared" si="74"/>
        <v>8.8216999999999999</v>
      </c>
      <c r="U503" s="1051"/>
      <c r="V503" s="1029"/>
      <c r="W503" s="325"/>
    </row>
    <row r="504" spans="1:23" ht="58.5" customHeight="1" x14ac:dyDescent="0.2">
      <c r="A504" s="1123">
        <v>48</v>
      </c>
      <c r="B504" s="1126" t="s">
        <v>998</v>
      </c>
      <c r="C504" s="264" t="s">
        <v>300</v>
      </c>
      <c r="D504" s="265" t="s">
        <v>300</v>
      </c>
      <c r="E504" s="215"/>
      <c r="F504" s="178" t="s">
        <v>300</v>
      </c>
      <c r="G504" s="67">
        <v>33</v>
      </c>
      <c r="H504" s="67">
        <v>28</v>
      </c>
      <c r="I504" s="67"/>
      <c r="J504" s="86">
        <v>33</v>
      </c>
      <c r="K504" s="116">
        <v>4.97</v>
      </c>
      <c r="L504" s="117">
        <v>3.29</v>
      </c>
      <c r="M504" s="67"/>
      <c r="N504" s="704" t="s">
        <v>965</v>
      </c>
      <c r="O504" s="659">
        <v>4</v>
      </c>
      <c r="P504" s="67"/>
      <c r="Q504" s="87">
        <v>2.85</v>
      </c>
      <c r="R504" s="87">
        <v>1.35</v>
      </c>
      <c r="S504" s="29"/>
      <c r="T504" s="1018">
        <f t="shared" ref="T504:T505" si="75">SUM(K504:M504)*1.13+SUM(O504:R504)</f>
        <v>17.533799999999999</v>
      </c>
      <c r="U504" s="1044"/>
      <c r="V504" s="14"/>
    </row>
    <row r="505" spans="1:23" ht="50.1" customHeight="1" x14ac:dyDescent="0.2">
      <c r="A505" s="1124"/>
      <c r="B505" s="1127"/>
      <c r="C505" s="243" t="s">
        <v>136</v>
      </c>
      <c r="D505" s="216"/>
      <c r="E505" s="216"/>
      <c r="F505" s="179" t="s">
        <v>136</v>
      </c>
      <c r="G505" s="50">
        <v>33</v>
      </c>
      <c r="H505" s="50"/>
      <c r="I505" s="50"/>
      <c r="J505" s="55">
        <v>33</v>
      </c>
      <c r="K505" s="25">
        <v>4.97</v>
      </c>
      <c r="L505" s="50">
        <v>3.29</v>
      </c>
      <c r="M505" s="50"/>
      <c r="N505" s="118">
        <v>2.98</v>
      </c>
      <c r="O505" s="50"/>
      <c r="P505" s="656">
        <v>2</v>
      </c>
      <c r="Q505" s="90">
        <v>2.85</v>
      </c>
      <c r="R505" s="55">
        <v>1.35</v>
      </c>
      <c r="S505" s="27"/>
      <c r="T505" s="1019">
        <f t="shared" si="75"/>
        <v>15.533799999999998</v>
      </c>
      <c r="U505" s="1038"/>
      <c r="V505" s="14"/>
    </row>
    <row r="506" spans="1:23" ht="50.1" customHeight="1" thickBot="1" x14ac:dyDescent="0.25">
      <c r="A506" s="1125"/>
      <c r="B506" s="1128"/>
      <c r="C506" s="186"/>
      <c r="D506" s="268" t="s">
        <v>454</v>
      </c>
      <c r="E506" s="217"/>
      <c r="F506" s="186" t="s">
        <v>454</v>
      </c>
      <c r="G506" s="370"/>
      <c r="H506" s="104">
        <v>28</v>
      </c>
      <c r="I506" s="104"/>
      <c r="J506" s="105"/>
      <c r="K506" s="43"/>
      <c r="L506" s="104">
        <v>4.97</v>
      </c>
      <c r="M506" s="104"/>
      <c r="N506" s="119"/>
      <c r="O506" s="47"/>
      <c r="P506" s="47"/>
      <c r="Q506" s="92">
        <v>2.85</v>
      </c>
      <c r="R506" s="92">
        <v>1.35</v>
      </c>
      <c r="S506" s="30"/>
      <c r="T506" s="1019">
        <f>SUM(K506:M506)*1.13+SUM(O506:R506)</f>
        <v>9.8160999999999987</v>
      </c>
      <c r="U506" s="1042"/>
      <c r="V506" s="14"/>
    </row>
    <row r="507" spans="1:23" ht="50.1" customHeight="1" x14ac:dyDescent="0.2">
      <c r="A507" s="1123">
        <v>49</v>
      </c>
      <c r="B507" s="1126" t="s">
        <v>1147</v>
      </c>
      <c r="C507" s="500" t="s">
        <v>846</v>
      </c>
      <c r="D507" s="500" t="s">
        <v>846</v>
      </c>
      <c r="E507" s="1148"/>
      <c r="F507" s="181" t="s">
        <v>846</v>
      </c>
      <c r="G507" s="45">
        <v>22.1</v>
      </c>
      <c r="H507" s="45">
        <v>8.07</v>
      </c>
      <c r="I507" s="45"/>
      <c r="J507" s="87">
        <v>13.26</v>
      </c>
      <c r="K507" s="45">
        <v>3.19</v>
      </c>
      <c r="L507" s="45">
        <v>1.1100000000000001</v>
      </c>
      <c r="M507" s="45"/>
      <c r="N507" s="88">
        <f t="shared" ref="N507:N513" si="76">+K507*0.6</f>
        <v>1.9139999999999999</v>
      </c>
      <c r="O507" s="659">
        <v>1.62</v>
      </c>
      <c r="P507" s="659">
        <v>0.4</v>
      </c>
      <c r="Q507" s="87">
        <v>2.85</v>
      </c>
      <c r="R507" s="87">
        <v>0.95</v>
      </c>
      <c r="S507" s="29"/>
      <c r="T507" s="1018">
        <f t="shared" ref="T507" si="77">SUM(K507:M507)*1.13+SUM(O507:R507)</f>
        <v>10.678999999999998</v>
      </c>
      <c r="U507" s="1040"/>
      <c r="V507" s="14"/>
    </row>
    <row r="508" spans="1:23" ht="50.1" customHeight="1" x14ac:dyDescent="0.2">
      <c r="A508" s="1124"/>
      <c r="B508" s="1127"/>
      <c r="C508" s="501" t="s">
        <v>847</v>
      </c>
      <c r="D508" s="501" t="s">
        <v>847</v>
      </c>
      <c r="E508" s="1149"/>
      <c r="F508" s="182" t="s">
        <v>847</v>
      </c>
      <c r="G508" s="89">
        <v>22.1</v>
      </c>
      <c r="H508" s="89">
        <v>8.07</v>
      </c>
      <c r="I508" s="89"/>
      <c r="J508" s="90">
        <v>13.26</v>
      </c>
      <c r="K508" s="89">
        <v>3.19</v>
      </c>
      <c r="L508" s="89">
        <v>1.1100000000000001</v>
      </c>
      <c r="M508" s="89"/>
      <c r="N508" s="91">
        <f t="shared" si="76"/>
        <v>1.9139999999999999</v>
      </c>
      <c r="O508" s="656">
        <v>1.62</v>
      </c>
      <c r="P508" s="656">
        <v>0.4</v>
      </c>
      <c r="Q508" s="90">
        <v>2.85</v>
      </c>
      <c r="R508" s="90">
        <v>0.95</v>
      </c>
      <c r="S508" s="27"/>
      <c r="T508" s="1019">
        <f t="shared" ref="T508:T512" si="78">SUM(K508:M508)*1.13+SUM(O508:R508)</f>
        <v>10.678999999999998</v>
      </c>
      <c r="U508" s="1041"/>
      <c r="V508" s="14"/>
    </row>
    <row r="509" spans="1:23" ht="50.1" customHeight="1" x14ac:dyDescent="0.2">
      <c r="A509" s="1124"/>
      <c r="B509" s="1127"/>
      <c r="C509" s="501" t="s">
        <v>848</v>
      </c>
      <c r="D509" s="501" t="s">
        <v>848</v>
      </c>
      <c r="E509" s="1149"/>
      <c r="F509" s="182" t="s">
        <v>848</v>
      </c>
      <c r="G509" s="89">
        <v>22.1</v>
      </c>
      <c r="H509" s="89">
        <v>8.07</v>
      </c>
      <c r="I509" s="89"/>
      <c r="J509" s="90">
        <v>13.26</v>
      </c>
      <c r="K509" s="89">
        <v>3.19</v>
      </c>
      <c r="L509" s="89">
        <v>1.1100000000000001</v>
      </c>
      <c r="M509" s="89"/>
      <c r="N509" s="91">
        <f t="shared" si="76"/>
        <v>1.9139999999999999</v>
      </c>
      <c r="O509" s="656">
        <v>1.62</v>
      </c>
      <c r="P509" s="656">
        <v>0.4</v>
      </c>
      <c r="Q509" s="90">
        <v>2.85</v>
      </c>
      <c r="R509" s="90">
        <v>0.95</v>
      </c>
      <c r="S509" s="27"/>
      <c r="T509" s="1019">
        <f t="shared" si="78"/>
        <v>10.678999999999998</v>
      </c>
      <c r="U509" s="1041"/>
      <c r="V509" s="14"/>
    </row>
    <row r="510" spans="1:23" ht="50.1" customHeight="1" x14ac:dyDescent="0.2">
      <c r="A510" s="1124"/>
      <c r="B510" s="1127"/>
      <c r="C510" s="501" t="s">
        <v>849</v>
      </c>
      <c r="D510" s="501" t="s">
        <v>849</v>
      </c>
      <c r="E510" s="1149"/>
      <c r="F510" s="182" t="s">
        <v>849</v>
      </c>
      <c r="G510" s="89">
        <v>22.1</v>
      </c>
      <c r="H510" s="89">
        <v>8.07</v>
      </c>
      <c r="I510" s="89"/>
      <c r="J510" s="90">
        <v>13.26</v>
      </c>
      <c r="K510" s="89">
        <v>3.19</v>
      </c>
      <c r="L510" s="89">
        <v>1.1100000000000001</v>
      </c>
      <c r="M510" s="89"/>
      <c r="N510" s="91">
        <f t="shared" si="76"/>
        <v>1.9139999999999999</v>
      </c>
      <c r="O510" s="656">
        <v>1.62</v>
      </c>
      <c r="P510" s="656">
        <v>0.4</v>
      </c>
      <c r="Q510" s="90">
        <v>2.85</v>
      </c>
      <c r="R510" s="90">
        <v>0.95</v>
      </c>
      <c r="S510" s="27"/>
      <c r="T510" s="1019">
        <f t="shared" si="78"/>
        <v>10.678999999999998</v>
      </c>
      <c r="U510" s="1041"/>
      <c r="V510" s="14"/>
    </row>
    <row r="511" spans="1:23" ht="50.1" customHeight="1" x14ac:dyDescent="0.2">
      <c r="A511" s="1124"/>
      <c r="B511" s="1127"/>
      <c r="C511" s="501" t="s">
        <v>850</v>
      </c>
      <c r="D511" s="501" t="s">
        <v>850</v>
      </c>
      <c r="E511" s="1149"/>
      <c r="F511" s="182" t="s">
        <v>850</v>
      </c>
      <c r="G511" s="89">
        <v>22.1</v>
      </c>
      <c r="H511" s="89">
        <v>8.07</v>
      </c>
      <c r="I511" s="89"/>
      <c r="J511" s="90">
        <v>13.26</v>
      </c>
      <c r="K511" s="89">
        <v>3.19</v>
      </c>
      <c r="L511" s="89">
        <v>1.1100000000000001</v>
      </c>
      <c r="M511" s="89"/>
      <c r="N511" s="91">
        <f t="shared" si="76"/>
        <v>1.9139999999999999</v>
      </c>
      <c r="O511" s="656">
        <v>1.62</v>
      </c>
      <c r="P511" s="656">
        <v>0.4</v>
      </c>
      <c r="Q511" s="90">
        <v>2.85</v>
      </c>
      <c r="R511" s="90">
        <v>0.95</v>
      </c>
      <c r="S511" s="27"/>
      <c r="T511" s="1019">
        <f t="shared" si="78"/>
        <v>10.678999999999998</v>
      </c>
      <c r="U511" s="1041"/>
      <c r="V511" s="14"/>
    </row>
    <row r="512" spans="1:23" ht="50.1" customHeight="1" x14ac:dyDescent="0.2">
      <c r="A512" s="1124"/>
      <c r="B512" s="1127"/>
      <c r="C512" s="501" t="s">
        <v>851</v>
      </c>
      <c r="D512" s="501" t="s">
        <v>851</v>
      </c>
      <c r="E512" s="1149"/>
      <c r="F512" s="182" t="s">
        <v>851</v>
      </c>
      <c r="G512" s="89">
        <v>22.1</v>
      </c>
      <c r="H512" s="89">
        <v>8.07</v>
      </c>
      <c r="I512" s="89"/>
      <c r="J512" s="90">
        <v>13.26</v>
      </c>
      <c r="K512" s="89">
        <v>3.19</v>
      </c>
      <c r="L512" s="89">
        <v>1.1100000000000001</v>
      </c>
      <c r="M512" s="89"/>
      <c r="N512" s="91">
        <f t="shared" si="76"/>
        <v>1.9139999999999999</v>
      </c>
      <c r="O512" s="656">
        <v>1.62</v>
      </c>
      <c r="P512" s="656">
        <v>0.4</v>
      </c>
      <c r="Q512" s="90">
        <v>2.85</v>
      </c>
      <c r="R512" s="90">
        <v>0.95</v>
      </c>
      <c r="S512" s="27"/>
      <c r="T512" s="1019">
        <f t="shared" si="78"/>
        <v>10.678999999999998</v>
      </c>
      <c r="U512" s="1041"/>
      <c r="V512" s="14"/>
    </row>
    <row r="513" spans="1:23" ht="50.1" customHeight="1" thickBot="1" x14ac:dyDescent="0.25">
      <c r="A513" s="1125"/>
      <c r="B513" s="1128"/>
      <c r="C513" s="268" t="s">
        <v>280</v>
      </c>
      <c r="D513" s="269" t="s">
        <v>280</v>
      </c>
      <c r="E513" s="1131"/>
      <c r="F513" s="363" t="s">
        <v>280</v>
      </c>
      <c r="G513" s="644">
        <v>22.1</v>
      </c>
      <c r="H513" s="644">
        <v>8.07</v>
      </c>
      <c r="I513" s="644"/>
      <c r="J513" s="645">
        <v>13.26</v>
      </c>
      <c r="K513" s="644">
        <v>3.65</v>
      </c>
      <c r="L513" s="644">
        <v>1.1100000000000001</v>
      </c>
      <c r="M513" s="644"/>
      <c r="N513" s="302">
        <f t="shared" si="76"/>
        <v>2.19</v>
      </c>
      <c r="O513" s="666">
        <v>1.62</v>
      </c>
      <c r="P513" s="666">
        <v>0.4</v>
      </c>
      <c r="Q513" s="645">
        <v>2.85</v>
      </c>
      <c r="R513" s="92">
        <v>0.95</v>
      </c>
      <c r="S513" s="30"/>
      <c r="T513" s="1020">
        <f t="shared" ref="T513" si="79">SUM(K513:M513)*1.13+SUM(O513:R513)</f>
        <v>11.198799999999999</v>
      </c>
      <c r="U513" s="1043"/>
      <c r="V513" s="14"/>
    </row>
    <row r="514" spans="1:23" ht="50.1" customHeight="1" thickBot="1" x14ac:dyDescent="0.25">
      <c r="A514" s="353">
        <v>50</v>
      </c>
      <c r="B514" s="352" t="s">
        <v>974</v>
      </c>
      <c r="C514" s="270" t="s">
        <v>975</v>
      </c>
      <c r="D514" s="270" t="s">
        <v>975</v>
      </c>
      <c r="E514" s="168"/>
      <c r="F514" s="75" t="s">
        <v>975</v>
      </c>
      <c r="G514" s="94"/>
      <c r="H514" s="95"/>
      <c r="I514" s="94"/>
      <c r="J514" s="96"/>
      <c r="K514" s="94">
        <v>11.3</v>
      </c>
      <c r="L514" s="95">
        <v>4.99</v>
      </c>
      <c r="M514" s="95"/>
      <c r="N514" s="112" t="s">
        <v>1023</v>
      </c>
      <c r="O514" s="94"/>
      <c r="P514" s="95"/>
      <c r="Q514" s="65">
        <v>2.85</v>
      </c>
      <c r="R514" s="96">
        <v>0.41</v>
      </c>
      <c r="S514" s="213"/>
      <c r="T514" s="1023">
        <f>SUM(K514:M514)*1.13+SUM(O514:R514)</f>
        <v>21.6677</v>
      </c>
      <c r="U514" s="1057"/>
      <c r="V514" s="320"/>
    </row>
    <row r="515" spans="1:23" ht="49.5" customHeight="1" x14ac:dyDescent="0.2">
      <c r="A515" s="1123">
        <v>51</v>
      </c>
      <c r="B515" s="1151" t="s">
        <v>940</v>
      </c>
      <c r="C515" s="555" t="s">
        <v>628</v>
      </c>
      <c r="D515" s="555" t="s">
        <v>628</v>
      </c>
      <c r="E515" s="554"/>
      <c r="F515" s="326" t="s">
        <v>628</v>
      </c>
      <c r="G515" s="342">
        <v>12.2</v>
      </c>
      <c r="H515" s="342"/>
      <c r="I515" s="646"/>
      <c r="J515" s="335">
        <v>7.32</v>
      </c>
      <c r="K515" s="342">
        <v>3.5</v>
      </c>
      <c r="L515" s="342">
        <v>0.93</v>
      </c>
      <c r="M515" s="646"/>
      <c r="N515" s="700">
        <v>2.1</v>
      </c>
      <c r="O515" s="664">
        <v>1.8</v>
      </c>
      <c r="P515" s="646"/>
      <c r="Q515" s="674">
        <v>2.85</v>
      </c>
      <c r="R515" s="107">
        <v>1.35</v>
      </c>
      <c r="S515" s="61"/>
      <c r="T515" s="1024">
        <f t="shared" ref="T515:T519" si="80">SUM(K515:M515)*1.13+SUM(O515:R515)</f>
        <v>11.0059</v>
      </c>
      <c r="U515" s="1061"/>
      <c r="V515" s="14"/>
    </row>
    <row r="516" spans="1:23" ht="50.1" customHeight="1" x14ac:dyDescent="0.2">
      <c r="A516" s="1124"/>
      <c r="B516" s="1152"/>
      <c r="C516" s="497" t="s">
        <v>629</v>
      </c>
      <c r="D516" s="1134"/>
      <c r="E516" s="1134"/>
      <c r="F516" s="362" t="s">
        <v>629</v>
      </c>
      <c r="G516" s="50">
        <v>11</v>
      </c>
      <c r="H516" s="50"/>
      <c r="I516" s="89"/>
      <c r="J516" s="55">
        <v>6.6</v>
      </c>
      <c r="K516" s="50">
        <v>5.7</v>
      </c>
      <c r="L516" s="50"/>
      <c r="M516" s="89"/>
      <c r="N516" s="106">
        <v>3.42</v>
      </c>
      <c r="O516" s="89"/>
      <c r="P516" s="89"/>
      <c r="Q516" s="26">
        <v>2.85</v>
      </c>
      <c r="R516" s="90">
        <v>1.35</v>
      </c>
      <c r="S516" s="27"/>
      <c r="T516" s="1089">
        <f t="shared" si="80"/>
        <v>10.641</v>
      </c>
      <c r="U516" s="1038"/>
      <c r="V516" s="14"/>
    </row>
    <row r="517" spans="1:23" ht="50.1" customHeight="1" x14ac:dyDescent="0.2">
      <c r="A517" s="1124"/>
      <c r="B517" s="1152"/>
      <c r="C517" s="497" t="s">
        <v>630</v>
      </c>
      <c r="D517" s="1134"/>
      <c r="E517" s="1134"/>
      <c r="F517" s="362" t="s">
        <v>630</v>
      </c>
      <c r="G517" s="50">
        <v>11</v>
      </c>
      <c r="H517" s="50"/>
      <c r="I517" s="89"/>
      <c r="J517" s="55">
        <v>6.6</v>
      </c>
      <c r="K517" s="50">
        <v>5.7</v>
      </c>
      <c r="L517" s="50"/>
      <c r="M517" s="89"/>
      <c r="N517" s="106">
        <v>3.42</v>
      </c>
      <c r="O517" s="89"/>
      <c r="P517" s="89"/>
      <c r="Q517" s="26">
        <v>2.85</v>
      </c>
      <c r="R517" s="90">
        <v>1.35</v>
      </c>
      <c r="S517" s="27"/>
      <c r="T517" s="1089">
        <f t="shared" si="80"/>
        <v>10.641</v>
      </c>
      <c r="U517" s="1038"/>
      <c r="V517" s="14"/>
    </row>
    <row r="518" spans="1:23" ht="50.1" customHeight="1" x14ac:dyDescent="0.2">
      <c r="A518" s="1124"/>
      <c r="B518" s="1152"/>
      <c r="C518" s="497" t="s">
        <v>631</v>
      </c>
      <c r="D518" s="1134"/>
      <c r="E518" s="1134"/>
      <c r="F518" s="362" t="s">
        <v>631</v>
      </c>
      <c r="G518" s="50">
        <v>11</v>
      </c>
      <c r="H518" s="50"/>
      <c r="I518" s="89"/>
      <c r="J518" s="55">
        <v>6.6</v>
      </c>
      <c r="K518" s="50">
        <v>5.7</v>
      </c>
      <c r="L518" s="50"/>
      <c r="M518" s="89"/>
      <c r="N518" s="106">
        <v>3.42</v>
      </c>
      <c r="O518" s="656">
        <v>1.8</v>
      </c>
      <c r="P518" s="89"/>
      <c r="Q518" s="26">
        <v>2.85</v>
      </c>
      <c r="R518" s="90">
        <v>1.35</v>
      </c>
      <c r="S518" s="27"/>
      <c r="T518" s="1089">
        <f t="shared" si="80"/>
        <v>12.440999999999999</v>
      </c>
      <c r="U518" s="1038"/>
      <c r="V518" s="14"/>
    </row>
    <row r="519" spans="1:23" ht="50.1" customHeight="1" x14ac:dyDescent="0.2">
      <c r="A519" s="1124"/>
      <c r="B519" s="1152"/>
      <c r="C519" s="497" t="s">
        <v>632</v>
      </c>
      <c r="D519" s="1134"/>
      <c r="E519" s="1134"/>
      <c r="F519" s="362" t="s">
        <v>632</v>
      </c>
      <c r="G519" s="50">
        <v>12.2</v>
      </c>
      <c r="H519" s="89"/>
      <c r="I519" s="89"/>
      <c r="J519" s="55">
        <v>7.32</v>
      </c>
      <c r="K519" s="50">
        <v>5.6</v>
      </c>
      <c r="L519" s="89"/>
      <c r="M519" s="89"/>
      <c r="N519" s="106">
        <v>3.36</v>
      </c>
      <c r="O519" s="89"/>
      <c r="P519" s="89"/>
      <c r="Q519" s="26">
        <v>2.85</v>
      </c>
      <c r="R519" s="90">
        <v>1.35</v>
      </c>
      <c r="S519" s="27"/>
      <c r="T519" s="1089">
        <f t="shared" si="80"/>
        <v>10.527999999999999</v>
      </c>
      <c r="U519" s="1038"/>
      <c r="V519" s="14"/>
    </row>
    <row r="520" spans="1:23" ht="50.1" customHeight="1" x14ac:dyDescent="0.2">
      <c r="A520" s="1124"/>
      <c r="B520" s="1152"/>
      <c r="C520" s="497" t="s">
        <v>633</v>
      </c>
      <c r="D520" s="1134"/>
      <c r="E520" s="1134"/>
      <c r="F520" s="362" t="s">
        <v>633</v>
      </c>
      <c r="G520" s="50">
        <v>12.2</v>
      </c>
      <c r="H520" s="89"/>
      <c r="I520" s="89"/>
      <c r="J520" s="55">
        <v>7.32</v>
      </c>
      <c r="K520" s="50">
        <v>5.6</v>
      </c>
      <c r="L520" s="89"/>
      <c r="M520" s="89"/>
      <c r="N520" s="106">
        <v>3.36</v>
      </c>
      <c r="O520" s="89"/>
      <c r="P520" s="89"/>
      <c r="Q520" s="26">
        <v>2.85</v>
      </c>
      <c r="R520" s="437">
        <v>1.35</v>
      </c>
      <c r="S520" s="286"/>
      <c r="T520" s="1021">
        <f>SUM(K520:M520)*1.13+SUM(O520:R520)</f>
        <v>10.527999999999999</v>
      </c>
      <c r="U520" s="1038"/>
      <c r="V520" s="14"/>
    </row>
    <row r="521" spans="1:23" ht="50.1" customHeight="1" thickBot="1" x14ac:dyDescent="0.25">
      <c r="A521" s="1125"/>
      <c r="B521" s="1153"/>
      <c r="C521" s="558" t="s">
        <v>634</v>
      </c>
      <c r="D521" s="1135"/>
      <c r="E521" s="1135"/>
      <c r="F521" s="169" t="s">
        <v>634</v>
      </c>
      <c r="G521" s="104">
        <v>12.2</v>
      </c>
      <c r="H521" s="47"/>
      <c r="I521" s="47"/>
      <c r="J521" s="105">
        <v>7.32</v>
      </c>
      <c r="K521" s="104">
        <v>5.6</v>
      </c>
      <c r="L521" s="89"/>
      <c r="M521" s="89"/>
      <c r="N521" s="111">
        <v>3.36</v>
      </c>
      <c r="O521" s="47"/>
      <c r="P521" s="47"/>
      <c r="Q521" s="64">
        <v>2.85</v>
      </c>
      <c r="R521" s="92">
        <v>1.35</v>
      </c>
      <c r="S521" s="30"/>
      <c r="T521" s="1020">
        <f>SUM(K521:M521)*1.13+SUM(O521:R521)</f>
        <v>10.527999999999999</v>
      </c>
      <c r="U521" s="1043"/>
      <c r="V521" s="14"/>
    </row>
    <row r="522" spans="1:23" ht="168" customHeight="1" x14ac:dyDescent="0.2">
      <c r="A522" s="1123">
        <v>52</v>
      </c>
      <c r="B522" s="1158" t="s">
        <v>1059</v>
      </c>
      <c r="C522" s="563" t="s">
        <v>592</v>
      </c>
      <c r="D522" s="563" t="s">
        <v>592</v>
      </c>
      <c r="E522" s="1148"/>
      <c r="F522" s="87" t="s">
        <v>592</v>
      </c>
      <c r="G522" s="42" t="s">
        <v>384</v>
      </c>
      <c r="H522" s="45">
        <v>8.06</v>
      </c>
      <c r="I522" s="45"/>
      <c r="J522" s="63" t="s">
        <v>385</v>
      </c>
      <c r="K522" s="45">
        <v>7.77</v>
      </c>
      <c r="L522" s="45">
        <v>2.81</v>
      </c>
      <c r="M522" s="45"/>
      <c r="N522" s="44" t="s">
        <v>386</v>
      </c>
      <c r="O522" s="659">
        <v>1.92</v>
      </c>
      <c r="P522" s="659">
        <v>2.08</v>
      </c>
      <c r="Q522" s="63">
        <v>2.85</v>
      </c>
      <c r="R522" s="87">
        <v>1.35</v>
      </c>
      <c r="S522" s="29"/>
      <c r="T522" s="1024">
        <f>SUM(K522:M522)*1.13+SUM(O522:R522)</f>
        <v>20.1554</v>
      </c>
      <c r="U522" s="1040"/>
      <c r="V522" s="14"/>
    </row>
    <row r="523" spans="1:23" ht="168.75" customHeight="1" x14ac:dyDescent="0.2">
      <c r="A523" s="1124"/>
      <c r="B523" s="1159"/>
      <c r="C523" s="564" t="s">
        <v>593</v>
      </c>
      <c r="D523" s="564" t="s">
        <v>593</v>
      </c>
      <c r="E523" s="1149"/>
      <c r="F523" s="90" t="s">
        <v>593</v>
      </c>
      <c r="G523" s="16" t="s">
        <v>384</v>
      </c>
      <c r="H523" s="89">
        <v>8.06</v>
      </c>
      <c r="I523" s="89"/>
      <c r="J523" s="26" t="s">
        <v>385</v>
      </c>
      <c r="K523" s="89">
        <v>7.77</v>
      </c>
      <c r="L523" s="89">
        <v>2.81</v>
      </c>
      <c r="M523" s="89"/>
      <c r="N523" s="17" t="s">
        <v>386</v>
      </c>
      <c r="O523" s="656">
        <v>1.92</v>
      </c>
      <c r="P523" s="656">
        <v>2.08</v>
      </c>
      <c r="Q523" s="26">
        <v>2.85</v>
      </c>
      <c r="R523" s="90">
        <v>1.35</v>
      </c>
      <c r="S523" s="27"/>
      <c r="T523" s="1019">
        <f t="shared" ref="T523:T531" si="81">SUM(K523:M523)*1.13+SUM(O523:R523)</f>
        <v>20.1554</v>
      </c>
      <c r="U523" s="1041"/>
      <c r="V523" s="14"/>
    </row>
    <row r="524" spans="1:23" ht="160.5" customHeight="1" x14ac:dyDescent="0.2">
      <c r="A524" s="1124"/>
      <c r="B524" s="1159"/>
      <c r="C524" s="564" t="s">
        <v>594</v>
      </c>
      <c r="D524" s="564" t="s">
        <v>594</v>
      </c>
      <c r="E524" s="1149"/>
      <c r="F524" s="90" t="s">
        <v>594</v>
      </c>
      <c r="G524" s="16" t="s">
        <v>384</v>
      </c>
      <c r="H524" s="89">
        <v>8.06</v>
      </c>
      <c r="I524" s="89"/>
      <c r="J524" s="26" t="s">
        <v>385</v>
      </c>
      <c r="K524" s="89">
        <v>7.77</v>
      </c>
      <c r="L524" s="89">
        <v>2.81</v>
      </c>
      <c r="M524" s="89"/>
      <c r="N524" s="17" t="s">
        <v>386</v>
      </c>
      <c r="O524" s="656">
        <v>1.92</v>
      </c>
      <c r="P524" s="656">
        <v>2.08</v>
      </c>
      <c r="Q524" s="26">
        <v>2.85</v>
      </c>
      <c r="R524" s="90">
        <v>1.35</v>
      </c>
      <c r="S524" s="27"/>
      <c r="T524" s="1019">
        <f t="shared" si="81"/>
        <v>20.1554</v>
      </c>
      <c r="U524" s="1041"/>
      <c r="V524" s="14"/>
    </row>
    <row r="525" spans="1:23" ht="154.5" customHeight="1" thickBot="1" x14ac:dyDescent="0.25">
      <c r="A525" s="1125"/>
      <c r="B525" s="1160"/>
      <c r="C525" s="557" t="s">
        <v>595</v>
      </c>
      <c r="D525" s="557" t="s">
        <v>595</v>
      </c>
      <c r="E525" s="1150"/>
      <c r="F525" s="170" t="s">
        <v>595</v>
      </c>
      <c r="G525" s="46" t="s">
        <v>384</v>
      </c>
      <c r="H525" s="47">
        <v>8.06</v>
      </c>
      <c r="I525" s="47"/>
      <c r="J525" s="64" t="s">
        <v>385</v>
      </c>
      <c r="K525" s="47">
        <v>7.77</v>
      </c>
      <c r="L525" s="47">
        <v>2.81</v>
      </c>
      <c r="M525" s="47"/>
      <c r="N525" s="76" t="s">
        <v>386</v>
      </c>
      <c r="O525" s="47">
        <v>1.92</v>
      </c>
      <c r="P525" s="47">
        <v>2.08</v>
      </c>
      <c r="Q525" s="64">
        <v>2.85</v>
      </c>
      <c r="R525" s="92">
        <v>1.35</v>
      </c>
      <c r="S525" s="30"/>
      <c r="T525" s="1020">
        <f t="shared" si="81"/>
        <v>20.1554</v>
      </c>
      <c r="U525" s="995"/>
      <c r="V525" s="14"/>
    </row>
    <row r="526" spans="1:23" ht="40.5" customHeight="1" x14ac:dyDescent="0.2">
      <c r="A526" s="1123">
        <v>53</v>
      </c>
      <c r="B526" s="1151" t="s">
        <v>182</v>
      </c>
      <c r="C526" s="555" t="s">
        <v>1051</v>
      </c>
      <c r="D526" s="555" t="s">
        <v>1051</v>
      </c>
      <c r="E526" s="543"/>
      <c r="F526" s="649" t="s">
        <v>1051</v>
      </c>
      <c r="G526" s="546">
        <v>12.2</v>
      </c>
      <c r="H526" s="546"/>
      <c r="I526" s="546"/>
      <c r="J526" s="698"/>
      <c r="K526" s="547">
        <v>4</v>
      </c>
      <c r="L526" s="546">
        <v>0.82</v>
      </c>
      <c r="M526" s="547"/>
      <c r="N526" s="705" t="s">
        <v>1011</v>
      </c>
      <c r="O526" s="548"/>
      <c r="P526" s="548"/>
      <c r="Q526" s="713">
        <v>2.85</v>
      </c>
      <c r="R526" s="714">
        <v>1.35</v>
      </c>
      <c r="S526" s="588"/>
      <c r="T526" s="717">
        <f t="shared" si="81"/>
        <v>9.6465999999999994</v>
      </c>
      <c r="U526" s="1044"/>
      <c r="V526" s="1185"/>
    </row>
    <row r="527" spans="1:23" ht="40.5" customHeight="1" x14ac:dyDescent="0.2">
      <c r="A527" s="1124"/>
      <c r="B527" s="1152"/>
      <c r="C527" s="497" t="s">
        <v>1048</v>
      </c>
      <c r="D527" s="565"/>
      <c r="E527" s="544"/>
      <c r="F527" s="362" t="s">
        <v>1048</v>
      </c>
      <c r="G527" s="549">
        <v>12.2</v>
      </c>
      <c r="H527" s="549"/>
      <c r="I527" s="549"/>
      <c r="J527" s="699"/>
      <c r="K527" s="550">
        <v>4</v>
      </c>
      <c r="L527" s="550"/>
      <c r="M527" s="550"/>
      <c r="N527" s="706" t="s">
        <v>1052</v>
      </c>
      <c r="O527" s="1109"/>
      <c r="P527" s="551"/>
      <c r="Q527" s="715">
        <v>2.85</v>
      </c>
      <c r="R527" s="716">
        <v>1.35</v>
      </c>
      <c r="S527" s="589"/>
      <c r="T527" s="717">
        <f t="shared" si="81"/>
        <v>8.7199999999999989</v>
      </c>
      <c r="U527" s="1038"/>
      <c r="V527" s="1186"/>
      <c r="W527" s="19"/>
    </row>
    <row r="528" spans="1:23" ht="40.5" customHeight="1" x14ac:dyDescent="0.2">
      <c r="A528" s="1124"/>
      <c r="B528" s="1152"/>
      <c r="C528" s="497" t="s">
        <v>183</v>
      </c>
      <c r="D528" s="565"/>
      <c r="E528" s="544"/>
      <c r="F528" s="362" t="s">
        <v>183</v>
      </c>
      <c r="G528" s="549">
        <v>12.2</v>
      </c>
      <c r="H528" s="549"/>
      <c r="I528" s="549"/>
      <c r="J528" s="699"/>
      <c r="K528" s="550">
        <v>4</v>
      </c>
      <c r="L528" s="550"/>
      <c r="M528" s="550"/>
      <c r="N528" s="706" t="s">
        <v>1053</v>
      </c>
      <c r="O528" s="656">
        <v>0.8</v>
      </c>
      <c r="P528" s="551"/>
      <c r="Q528" s="715">
        <v>2.85</v>
      </c>
      <c r="R528" s="716">
        <v>1.35</v>
      </c>
      <c r="S528" s="589"/>
      <c r="T528" s="717">
        <f t="shared" si="81"/>
        <v>9.52</v>
      </c>
      <c r="U528" s="1038"/>
      <c r="V528" s="1186"/>
      <c r="W528" s="19"/>
    </row>
    <row r="529" spans="1:23" ht="40.5" customHeight="1" x14ac:dyDescent="0.2">
      <c r="A529" s="1124"/>
      <c r="B529" s="1152"/>
      <c r="C529" s="497" t="s">
        <v>1049</v>
      </c>
      <c r="D529" s="565"/>
      <c r="E529" s="544"/>
      <c r="F529" s="362" t="s">
        <v>1049</v>
      </c>
      <c r="G529" s="549">
        <v>12.2</v>
      </c>
      <c r="H529" s="549"/>
      <c r="I529" s="549"/>
      <c r="J529" s="699"/>
      <c r="K529" s="550">
        <v>4</v>
      </c>
      <c r="L529" s="550"/>
      <c r="M529" s="550"/>
      <c r="N529" s="706" t="s">
        <v>1054</v>
      </c>
      <c r="O529" s="551"/>
      <c r="P529" s="551"/>
      <c r="Q529" s="715">
        <v>2.85</v>
      </c>
      <c r="R529" s="716">
        <v>1.35</v>
      </c>
      <c r="S529" s="589"/>
      <c r="T529" s="717">
        <f t="shared" si="81"/>
        <v>8.7199999999999989</v>
      </c>
      <c r="U529" s="1038"/>
      <c r="V529" s="1186"/>
      <c r="W529" s="19"/>
    </row>
    <row r="530" spans="1:23" ht="40.5" customHeight="1" thickBot="1" x14ac:dyDescent="0.25">
      <c r="A530" s="1125"/>
      <c r="B530" s="1153"/>
      <c r="C530" s="558" t="s">
        <v>1050</v>
      </c>
      <c r="D530" s="566"/>
      <c r="E530" s="545"/>
      <c r="F530" s="169" t="s">
        <v>1050</v>
      </c>
      <c r="G530" s="549">
        <v>12.2</v>
      </c>
      <c r="H530" s="549"/>
      <c r="I530" s="549"/>
      <c r="J530" s="699"/>
      <c r="K530" s="550">
        <v>4</v>
      </c>
      <c r="L530" s="550"/>
      <c r="M530" s="550"/>
      <c r="N530" s="706" t="s">
        <v>1055</v>
      </c>
      <c r="O530" s="551"/>
      <c r="P530" s="551"/>
      <c r="Q530" s="715">
        <v>2.85</v>
      </c>
      <c r="R530" s="716">
        <v>1.35</v>
      </c>
      <c r="S530" s="589"/>
      <c r="T530" s="718">
        <f t="shared" si="81"/>
        <v>8.7199999999999989</v>
      </c>
      <c r="U530" s="1043"/>
      <c r="V530" s="1186"/>
      <c r="W530" s="19"/>
    </row>
    <row r="531" spans="1:23" ht="50.1" customHeight="1" thickBot="1" x14ac:dyDescent="0.25">
      <c r="A531" s="31">
        <v>54</v>
      </c>
      <c r="B531" s="352" t="s">
        <v>201</v>
      </c>
      <c r="C531" s="270" t="s">
        <v>1066</v>
      </c>
      <c r="D531" s="270" t="s">
        <v>1066</v>
      </c>
      <c r="E531" s="214"/>
      <c r="F531" s="75" t="s">
        <v>1066</v>
      </c>
      <c r="G531" s="94">
        <v>10</v>
      </c>
      <c r="H531" s="94"/>
      <c r="I531" s="94"/>
      <c r="J531" s="99">
        <v>10</v>
      </c>
      <c r="K531" s="94">
        <v>8.1199999999999992</v>
      </c>
      <c r="L531" s="94">
        <v>2.96</v>
      </c>
      <c r="M531" s="94"/>
      <c r="N531" s="100">
        <v>4.87</v>
      </c>
      <c r="O531" s="94"/>
      <c r="P531" s="94"/>
      <c r="Q531" s="65">
        <v>2.85</v>
      </c>
      <c r="R531" s="99">
        <v>1.35</v>
      </c>
      <c r="S531" s="34"/>
      <c r="T531" s="1023">
        <f t="shared" si="81"/>
        <v>16.720399999999998</v>
      </c>
      <c r="U531" s="1048"/>
      <c r="V531" s="283"/>
    </row>
    <row r="532" spans="1:23" ht="50.1" customHeight="1" x14ac:dyDescent="0.25">
      <c r="A532" s="1070"/>
      <c r="B532" s="676"/>
      <c r="C532" s="676"/>
      <c r="D532" s="676"/>
      <c r="E532" s="832"/>
      <c r="F532" s="677"/>
      <c r="G532" s="676"/>
      <c r="H532" s="676"/>
      <c r="I532" s="676"/>
      <c r="J532" s="676"/>
      <c r="K532" s="676"/>
      <c r="L532" s="676"/>
      <c r="M532" s="676"/>
      <c r="N532" s="676"/>
      <c r="O532" s="676"/>
      <c r="P532" s="676"/>
      <c r="Q532" s="676"/>
      <c r="R532" s="676"/>
      <c r="S532" s="325"/>
      <c r="T532" s="678"/>
      <c r="U532" s="1114"/>
      <c r="V532" s="283"/>
    </row>
    <row r="533" spans="1:23" ht="50.1" customHeight="1" x14ac:dyDescent="0.25">
      <c r="A533" s="1070"/>
      <c r="B533" s="676"/>
      <c r="C533" s="676"/>
      <c r="D533" s="676"/>
      <c r="E533" s="643"/>
      <c r="F533" s="677"/>
      <c r="G533" s="676"/>
      <c r="H533" s="676"/>
      <c r="I533" s="676"/>
      <c r="J533" s="676"/>
      <c r="K533" s="676"/>
      <c r="L533" s="676"/>
      <c r="M533" s="676"/>
      <c r="N533" s="676"/>
      <c r="O533" s="676"/>
      <c r="P533" s="676"/>
      <c r="Q533" s="676"/>
      <c r="R533" s="676"/>
      <c r="S533" s="325"/>
      <c r="T533" s="678"/>
      <c r="U533" s="325"/>
      <c r="V533" s="283"/>
    </row>
    <row r="534" spans="1:23" ht="50.1" customHeight="1" x14ac:dyDescent="0.2">
      <c r="A534" s="917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T534" s="11"/>
      <c r="U534" s="11"/>
      <c r="V534" s="452"/>
    </row>
    <row r="535" spans="1:23" ht="50.1" customHeight="1" thickBot="1" x14ac:dyDescent="0.3">
      <c r="A535" s="917"/>
      <c r="B535" s="860" t="s">
        <v>1029</v>
      </c>
      <c r="C535" s="934"/>
      <c r="D535" s="934"/>
      <c r="E535" s="934"/>
      <c r="F535" s="934"/>
      <c r="G535" s="934"/>
      <c r="H535" s="934"/>
      <c r="I535" s="934"/>
      <c r="J535" s="934"/>
      <c r="K535" s="11"/>
      <c r="L535" s="11"/>
      <c r="M535" s="11"/>
      <c r="N535" s="11"/>
      <c r="O535" s="11"/>
      <c r="P535" s="11"/>
      <c r="Q535" s="11"/>
      <c r="R535" s="11"/>
      <c r="T535" s="11"/>
      <c r="U535" s="1007"/>
      <c r="V535" s="452"/>
    </row>
    <row r="536" spans="1:23" ht="50.1" customHeight="1" thickBot="1" x14ac:dyDescent="0.25">
      <c r="A536" s="31">
        <v>1</v>
      </c>
      <c r="B536" s="85" t="s">
        <v>30</v>
      </c>
      <c r="C536" s="248" t="s">
        <v>31</v>
      </c>
      <c r="D536" s="222"/>
      <c r="E536" s="222"/>
      <c r="F536" s="33" t="s">
        <v>31</v>
      </c>
      <c r="G536" s="94">
        <v>15</v>
      </c>
      <c r="H536" s="94"/>
      <c r="I536" s="94"/>
      <c r="J536" s="99">
        <v>15</v>
      </c>
      <c r="K536" s="95">
        <v>5.57</v>
      </c>
      <c r="L536" s="94"/>
      <c r="M536" s="94"/>
      <c r="N536" s="100">
        <v>3.04</v>
      </c>
      <c r="O536" s="663">
        <v>1</v>
      </c>
      <c r="P536" s="94"/>
      <c r="Q536" s="65">
        <v>2.85</v>
      </c>
      <c r="R536" s="99"/>
      <c r="S536" s="34"/>
      <c r="T536" s="1013">
        <f t="shared" ref="T536" si="82">SUM(K536:M536)*1.13+SUM(O536:R536)</f>
        <v>10.1441</v>
      </c>
      <c r="U536" s="993"/>
      <c r="V536" s="14"/>
    </row>
    <row r="537" spans="1:23" ht="50.1" customHeight="1" thickBot="1" x14ac:dyDescent="0.25">
      <c r="A537" s="809">
        <v>2</v>
      </c>
      <c r="B537" s="810" t="s">
        <v>40</v>
      </c>
      <c r="C537" s="449" t="s">
        <v>317</v>
      </c>
      <c r="D537" s="1113"/>
      <c r="E537" s="823"/>
      <c r="F537" s="833" t="s">
        <v>317</v>
      </c>
      <c r="G537" s="315">
        <v>12.2</v>
      </c>
      <c r="H537" s="315"/>
      <c r="I537" s="315"/>
      <c r="J537" s="200">
        <v>4.88</v>
      </c>
      <c r="K537" s="315">
        <v>5.09</v>
      </c>
      <c r="L537" s="315"/>
      <c r="M537" s="315"/>
      <c r="N537" s="451">
        <v>2.04</v>
      </c>
      <c r="O537" s="315"/>
      <c r="P537" s="315"/>
      <c r="Q537" s="710">
        <v>2.85</v>
      </c>
      <c r="R537" s="200"/>
      <c r="S537" s="300"/>
      <c r="T537" s="1014">
        <f>SUM(K537:M537)*1.13+SUM(O537:R537)</f>
        <v>8.6016999999999992</v>
      </c>
      <c r="U537" s="993"/>
      <c r="V537" s="14"/>
    </row>
    <row r="538" spans="1:23" ht="50.1" customHeight="1" x14ac:dyDescent="0.2">
      <c r="A538" s="1123">
        <v>3</v>
      </c>
      <c r="B538" s="1126" t="s">
        <v>978</v>
      </c>
      <c r="C538" s="533" t="s">
        <v>170</v>
      </c>
      <c r="D538" s="343"/>
      <c r="E538" s="343"/>
      <c r="F538" s="181" t="s">
        <v>170</v>
      </c>
      <c r="G538" s="45">
        <v>9</v>
      </c>
      <c r="H538" s="45"/>
      <c r="I538" s="45"/>
      <c r="J538" s="87">
        <v>5.4</v>
      </c>
      <c r="K538" s="45">
        <v>4.42</v>
      </c>
      <c r="L538" s="45"/>
      <c r="M538" s="45"/>
      <c r="N538" s="88">
        <v>2.65</v>
      </c>
      <c r="O538" s="45"/>
      <c r="P538" s="839"/>
      <c r="Q538" s="674">
        <v>2.85</v>
      </c>
      <c r="R538" s="840">
        <v>0.27</v>
      </c>
      <c r="S538" s="61"/>
      <c r="T538" s="691">
        <f>SUM(K538:M538)*1.13+SUM(O538:R538)</f>
        <v>8.1145999999999994</v>
      </c>
      <c r="U538" s="1063"/>
      <c r="V538" s="14"/>
    </row>
    <row r="539" spans="1:23" ht="50.1" customHeight="1" x14ac:dyDescent="0.2">
      <c r="A539" s="1124"/>
      <c r="B539" s="1127"/>
      <c r="C539" s="534" t="s">
        <v>205</v>
      </c>
      <c r="D539" s="343"/>
      <c r="E539" s="343"/>
      <c r="F539" s="182" t="s">
        <v>205</v>
      </c>
      <c r="G539" s="89">
        <v>9</v>
      </c>
      <c r="H539" s="89"/>
      <c r="I539" s="89"/>
      <c r="J539" s="90">
        <v>5.4</v>
      </c>
      <c r="K539" s="89">
        <v>4.42</v>
      </c>
      <c r="L539" s="89"/>
      <c r="M539" s="89"/>
      <c r="N539" s="91">
        <v>2.65</v>
      </c>
      <c r="O539" s="89"/>
      <c r="P539" s="656">
        <v>1</v>
      </c>
      <c r="Q539" s="26">
        <v>2.85</v>
      </c>
      <c r="R539" s="90">
        <v>0.27</v>
      </c>
      <c r="S539" s="27"/>
      <c r="T539" s="692">
        <f t="shared" ref="T539:T567" si="83">SUM(K539:M539)*1.13+SUM(O539:R539)</f>
        <v>9.1145999999999994</v>
      </c>
      <c r="U539" s="1116"/>
      <c r="V539" s="14"/>
    </row>
    <row r="540" spans="1:23" ht="50.1" customHeight="1" x14ac:dyDescent="0.2">
      <c r="A540" s="1124"/>
      <c r="B540" s="1127"/>
      <c r="C540" s="534" t="s">
        <v>538</v>
      </c>
      <c r="D540" s="343"/>
      <c r="E540" s="343"/>
      <c r="F540" s="182" t="s">
        <v>538</v>
      </c>
      <c r="G540" s="89">
        <v>9</v>
      </c>
      <c r="H540" s="89"/>
      <c r="I540" s="89"/>
      <c r="J540" s="90">
        <v>5.4</v>
      </c>
      <c r="K540" s="89">
        <v>4.42</v>
      </c>
      <c r="L540" s="89"/>
      <c r="M540" s="89"/>
      <c r="N540" s="91">
        <v>2.65</v>
      </c>
      <c r="O540" s="656">
        <v>1</v>
      </c>
      <c r="P540" s="16"/>
      <c r="Q540" s="26">
        <v>2.85</v>
      </c>
      <c r="R540" s="55">
        <v>0.95</v>
      </c>
      <c r="S540" s="27"/>
      <c r="T540" s="692">
        <f t="shared" si="83"/>
        <v>9.7945999999999991</v>
      </c>
      <c r="U540" s="1117" t="s">
        <v>1134</v>
      </c>
      <c r="V540" s="14"/>
      <c r="W540" s="344"/>
    </row>
    <row r="541" spans="1:23" ht="50.1" customHeight="1" x14ac:dyDescent="0.2">
      <c r="A541" s="1124"/>
      <c r="B541" s="1127"/>
      <c r="C541" s="534" t="s">
        <v>539</v>
      </c>
      <c r="D541" s="343"/>
      <c r="E541" s="343"/>
      <c r="F541" s="182" t="s">
        <v>539</v>
      </c>
      <c r="G541" s="89">
        <v>9</v>
      </c>
      <c r="H541" s="89"/>
      <c r="I541" s="89"/>
      <c r="J541" s="90">
        <v>5.4</v>
      </c>
      <c r="K541" s="89">
        <v>4.42</v>
      </c>
      <c r="L541" s="89"/>
      <c r="M541" s="89"/>
      <c r="N541" s="91">
        <v>2.65</v>
      </c>
      <c r="O541" s="656">
        <v>1</v>
      </c>
      <c r="P541" s="16"/>
      <c r="Q541" s="26">
        <v>2.85</v>
      </c>
      <c r="R541" s="55">
        <v>1.35</v>
      </c>
      <c r="S541" s="27"/>
      <c r="T541" s="692">
        <f t="shared" si="83"/>
        <v>10.194599999999999</v>
      </c>
      <c r="U541" s="1116"/>
      <c r="V541" s="14"/>
    </row>
    <row r="542" spans="1:23" ht="50.1" customHeight="1" x14ac:dyDescent="0.2">
      <c r="A542" s="1124"/>
      <c r="B542" s="1127"/>
      <c r="C542" s="534" t="s">
        <v>540</v>
      </c>
      <c r="D542" s="343"/>
      <c r="E542" s="343"/>
      <c r="F542" s="182" t="s">
        <v>540</v>
      </c>
      <c r="G542" s="89">
        <v>9</v>
      </c>
      <c r="H542" s="89"/>
      <c r="I542" s="89"/>
      <c r="J542" s="90">
        <v>5.4</v>
      </c>
      <c r="K542" s="89">
        <v>4.42</v>
      </c>
      <c r="L542" s="89"/>
      <c r="M542" s="89"/>
      <c r="N542" s="91">
        <v>2.65</v>
      </c>
      <c r="O542" s="656">
        <v>1</v>
      </c>
      <c r="P542" s="16"/>
      <c r="Q542" s="26">
        <v>2.85</v>
      </c>
      <c r="R542" s="90">
        <v>1.35</v>
      </c>
      <c r="S542" s="27"/>
      <c r="T542" s="692">
        <f t="shared" si="83"/>
        <v>10.194599999999999</v>
      </c>
      <c r="U542" s="1116"/>
      <c r="V542" s="14"/>
    </row>
    <row r="543" spans="1:23" ht="97.5" customHeight="1" x14ac:dyDescent="0.2">
      <c r="A543" s="1124"/>
      <c r="B543" s="1127"/>
      <c r="C543" s="534" t="s">
        <v>541</v>
      </c>
      <c r="D543" s="343"/>
      <c r="E543" s="343"/>
      <c r="F543" s="182" t="s">
        <v>541</v>
      </c>
      <c r="G543" s="89">
        <v>9</v>
      </c>
      <c r="H543" s="89"/>
      <c r="I543" s="89"/>
      <c r="J543" s="90">
        <v>5.4</v>
      </c>
      <c r="K543" s="89">
        <v>4.42</v>
      </c>
      <c r="L543" s="89"/>
      <c r="M543" s="89"/>
      <c r="N543" s="91">
        <v>2.65</v>
      </c>
      <c r="O543" s="656">
        <v>1</v>
      </c>
      <c r="P543" s="314"/>
      <c r="Q543" s="711">
        <v>2.85</v>
      </c>
      <c r="R543" s="1115">
        <v>0.95</v>
      </c>
      <c r="S543" s="286"/>
      <c r="T543" s="1014">
        <f t="shared" si="83"/>
        <v>9.7945999999999991</v>
      </c>
      <c r="U543" s="1118" t="s">
        <v>1128</v>
      </c>
      <c r="V543" s="14"/>
    </row>
    <row r="544" spans="1:23" ht="50.1" customHeight="1" x14ac:dyDescent="0.2">
      <c r="A544" s="1124"/>
      <c r="B544" s="1127"/>
      <c r="C544" s="534" t="s">
        <v>542</v>
      </c>
      <c r="D544" s="343"/>
      <c r="E544" s="343"/>
      <c r="F544" s="182" t="s">
        <v>542</v>
      </c>
      <c r="G544" s="89">
        <v>9</v>
      </c>
      <c r="H544" s="89"/>
      <c r="I544" s="89"/>
      <c r="J544" s="90">
        <v>5.4</v>
      </c>
      <c r="K544" s="89">
        <v>4.42</v>
      </c>
      <c r="L544" s="89"/>
      <c r="M544" s="89"/>
      <c r="N544" s="91">
        <v>2.65</v>
      </c>
      <c r="O544" s="656">
        <v>1</v>
      </c>
      <c r="P544" s="16"/>
      <c r="Q544" s="26">
        <v>2.85</v>
      </c>
      <c r="R544" s="90">
        <v>1.35</v>
      </c>
      <c r="S544" s="27"/>
      <c r="T544" s="692">
        <f t="shared" si="83"/>
        <v>10.194599999999999</v>
      </c>
      <c r="U544" s="1283" t="s">
        <v>1126</v>
      </c>
      <c r="V544" s="14"/>
    </row>
    <row r="545" spans="1:22" ht="50.1" customHeight="1" x14ac:dyDescent="0.2">
      <c r="A545" s="1124"/>
      <c r="B545" s="1127"/>
      <c r="C545" s="534" t="s">
        <v>543</v>
      </c>
      <c r="D545" s="343"/>
      <c r="E545" s="343"/>
      <c r="F545" s="182" t="s">
        <v>543</v>
      </c>
      <c r="G545" s="89">
        <v>9</v>
      </c>
      <c r="H545" s="89"/>
      <c r="I545" s="89"/>
      <c r="J545" s="90">
        <v>5.4</v>
      </c>
      <c r="K545" s="89">
        <v>4.42</v>
      </c>
      <c r="L545" s="89"/>
      <c r="M545" s="89"/>
      <c r="N545" s="91">
        <v>2.65</v>
      </c>
      <c r="O545" s="656">
        <v>1</v>
      </c>
      <c r="P545" s="16"/>
      <c r="Q545" s="26">
        <v>2.85</v>
      </c>
      <c r="R545" s="55">
        <v>1.35</v>
      </c>
      <c r="S545" s="27"/>
      <c r="T545" s="692">
        <f t="shared" si="83"/>
        <v>10.194599999999999</v>
      </c>
      <c r="U545" s="1284"/>
      <c r="V545" s="14"/>
    </row>
    <row r="546" spans="1:22" ht="50.1" customHeight="1" x14ac:dyDescent="0.2">
      <c r="A546" s="1124"/>
      <c r="B546" s="1127"/>
      <c r="C546" s="534" t="s">
        <v>544</v>
      </c>
      <c r="D546" s="343"/>
      <c r="E546" s="343"/>
      <c r="F546" s="182" t="s">
        <v>544</v>
      </c>
      <c r="G546" s="89">
        <v>9</v>
      </c>
      <c r="H546" s="89"/>
      <c r="I546" s="89"/>
      <c r="J546" s="90">
        <v>5.4</v>
      </c>
      <c r="K546" s="89">
        <v>4.42</v>
      </c>
      <c r="L546" s="89"/>
      <c r="M546" s="89"/>
      <c r="N546" s="91">
        <v>2.65</v>
      </c>
      <c r="O546" s="656">
        <v>1</v>
      </c>
      <c r="P546" s="16"/>
      <c r="Q546" s="26">
        <v>2.85</v>
      </c>
      <c r="R546" s="90">
        <v>1.35</v>
      </c>
      <c r="S546" s="27"/>
      <c r="T546" s="692">
        <f t="shared" si="83"/>
        <v>10.194599999999999</v>
      </c>
      <c r="U546" s="1284"/>
      <c r="V546" s="14"/>
    </row>
    <row r="547" spans="1:22" ht="50.1" customHeight="1" x14ac:dyDescent="0.2">
      <c r="A547" s="1124"/>
      <c r="B547" s="1127"/>
      <c r="C547" s="534" t="s">
        <v>545</v>
      </c>
      <c r="D547" s="343"/>
      <c r="E547" s="343"/>
      <c r="F547" s="182" t="s">
        <v>545</v>
      </c>
      <c r="G547" s="89">
        <v>9</v>
      </c>
      <c r="H547" s="89"/>
      <c r="I547" s="89"/>
      <c r="J547" s="90">
        <v>5.4</v>
      </c>
      <c r="K547" s="89">
        <v>4.42</v>
      </c>
      <c r="L547" s="89"/>
      <c r="M547" s="89"/>
      <c r="N547" s="91">
        <v>2.65</v>
      </c>
      <c r="O547" s="656">
        <v>1</v>
      </c>
      <c r="P547" s="16"/>
      <c r="Q547" s="26">
        <v>2.85</v>
      </c>
      <c r="R547" s="55">
        <v>1.35</v>
      </c>
      <c r="S547" s="27"/>
      <c r="T547" s="692">
        <f t="shared" si="83"/>
        <v>10.194599999999999</v>
      </c>
      <c r="U547" s="1284"/>
      <c r="V547" s="14"/>
    </row>
    <row r="548" spans="1:22" ht="50.1" customHeight="1" x14ac:dyDescent="0.2">
      <c r="A548" s="1124"/>
      <c r="B548" s="1127"/>
      <c r="C548" s="534" t="s">
        <v>546</v>
      </c>
      <c r="D548" s="343"/>
      <c r="E548" s="343"/>
      <c r="F548" s="182" t="s">
        <v>546</v>
      </c>
      <c r="G548" s="89">
        <v>9</v>
      </c>
      <c r="H548" s="89"/>
      <c r="I548" s="89"/>
      <c r="J548" s="90">
        <v>5.4</v>
      </c>
      <c r="K548" s="89">
        <v>4.42</v>
      </c>
      <c r="L548" s="89"/>
      <c r="M548" s="89"/>
      <c r="N548" s="91">
        <v>2.65</v>
      </c>
      <c r="O548" s="50"/>
      <c r="P548" s="16"/>
      <c r="Q548" s="26">
        <v>2.85</v>
      </c>
      <c r="R548" s="90">
        <v>1.35</v>
      </c>
      <c r="S548" s="27"/>
      <c r="T548" s="692">
        <f t="shared" si="83"/>
        <v>9.1945999999999994</v>
      </c>
      <c r="U548" s="1284"/>
      <c r="V548" s="14"/>
    </row>
    <row r="549" spans="1:22" ht="50.1" customHeight="1" x14ac:dyDescent="0.2">
      <c r="A549" s="1124"/>
      <c r="B549" s="1127"/>
      <c r="C549" s="534" t="s">
        <v>547</v>
      </c>
      <c r="D549" s="343"/>
      <c r="E549" s="343"/>
      <c r="F549" s="182" t="s">
        <v>547</v>
      </c>
      <c r="G549" s="89">
        <v>9</v>
      </c>
      <c r="H549" s="89"/>
      <c r="I549" s="89"/>
      <c r="J549" s="90">
        <v>5.4</v>
      </c>
      <c r="K549" s="89">
        <v>4.42</v>
      </c>
      <c r="L549" s="89"/>
      <c r="M549" s="89"/>
      <c r="N549" s="91">
        <v>2.65</v>
      </c>
      <c r="O549" s="656">
        <v>1</v>
      </c>
      <c r="P549" s="16"/>
      <c r="Q549" s="26">
        <v>2.85</v>
      </c>
      <c r="R549" s="55">
        <v>1.35</v>
      </c>
      <c r="S549" s="27"/>
      <c r="T549" s="692">
        <f t="shared" si="83"/>
        <v>10.194599999999999</v>
      </c>
      <c r="U549" s="1284"/>
      <c r="V549" s="14"/>
    </row>
    <row r="550" spans="1:22" ht="50.1" customHeight="1" x14ac:dyDescent="0.2">
      <c r="A550" s="1124"/>
      <c r="B550" s="1127"/>
      <c r="C550" s="534" t="s">
        <v>548</v>
      </c>
      <c r="D550" s="343"/>
      <c r="E550" s="343"/>
      <c r="F550" s="182" t="s">
        <v>548</v>
      </c>
      <c r="G550" s="89">
        <v>9</v>
      </c>
      <c r="H550" s="89"/>
      <c r="I550" s="89"/>
      <c r="J550" s="90">
        <v>5.4</v>
      </c>
      <c r="K550" s="89">
        <v>4.42</v>
      </c>
      <c r="L550" s="89"/>
      <c r="M550" s="89"/>
      <c r="N550" s="91">
        <v>2.65</v>
      </c>
      <c r="O550" s="50"/>
      <c r="P550" s="16"/>
      <c r="Q550" s="26">
        <v>2.85</v>
      </c>
      <c r="R550" s="90">
        <v>1.35</v>
      </c>
      <c r="S550" s="27"/>
      <c r="T550" s="692">
        <f t="shared" si="83"/>
        <v>9.1945999999999994</v>
      </c>
      <c r="U550" s="1284"/>
      <c r="V550" s="14"/>
    </row>
    <row r="551" spans="1:22" ht="50.1" customHeight="1" x14ac:dyDescent="0.2">
      <c r="A551" s="1124"/>
      <c r="B551" s="1127"/>
      <c r="C551" s="534" t="s">
        <v>549</v>
      </c>
      <c r="D551" s="343"/>
      <c r="E551" s="343"/>
      <c r="F551" s="182" t="s">
        <v>549</v>
      </c>
      <c r="G551" s="89">
        <v>9</v>
      </c>
      <c r="H551" s="89"/>
      <c r="I551" s="89"/>
      <c r="J551" s="90">
        <v>5.4</v>
      </c>
      <c r="K551" s="89">
        <v>4.42</v>
      </c>
      <c r="L551" s="89"/>
      <c r="M551" s="89"/>
      <c r="N551" s="91">
        <v>2.65</v>
      </c>
      <c r="O551" s="656">
        <v>1</v>
      </c>
      <c r="P551" s="16"/>
      <c r="Q551" s="26">
        <v>2.85</v>
      </c>
      <c r="R551" s="90">
        <v>1.35</v>
      </c>
      <c r="S551" s="27"/>
      <c r="T551" s="692">
        <f t="shared" si="83"/>
        <v>10.194599999999999</v>
      </c>
      <c r="U551" s="1284"/>
      <c r="V551" s="14"/>
    </row>
    <row r="552" spans="1:22" ht="50.1" customHeight="1" x14ac:dyDescent="0.2">
      <c r="A552" s="1124"/>
      <c r="B552" s="1127"/>
      <c r="C552" s="534" t="s">
        <v>550</v>
      </c>
      <c r="D552" s="343"/>
      <c r="E552" s="343"/>
      <c r="F552" s="182" t="s">
        <v>550</v>
      </c>
      <c r="G552" s="89">
        <v>9</v>
      </c>
      <c r="H552" s="89"/>
      <c r="I552" s="89"/>
      <c r="J552" s="90">
        <v>5.4</v>
      </c>
      <c r="K552" s="89">
        <v>4.42</v>
      </c>
      <c r="L552" s="89"/>
      <c r="M552" s="89"/>
      <c r="N552" s="91">
        <v>2.65</v>
      </c>
      <c r="O552" s="656">
        <v>1</v>
      </c>
      <c r="P552" s="16"/>
      <c r="Q552" s="26">
        <v>2.85</v>
      </c>
      <c r="R552" s="90">
        <v>1.35</v>
      </c>
      <c r="S552" s="27"/>
      <c r="T552" s="692">
        <f t="shared" si="83"/>
        <v>10.194599999999999</v>
      </c>
      <c r="U552" s="1284"/>
      <c r="V552" s="14"/>
    </row>
    <row r="553" spans="1:22" ht="50.1" customHeight="1" x14ac:dyDescent="0.2">
      <c r="A553" s="1124"/>
      <c r="B553" s="1127"/>
      <c r="C553" s="534" t="s">
        <v>551</v>
      </c>
      <c r="D553" s="343"/>
      <c r="E553" s="343"/>
      <c r="F553" s="182" t="s">
        <v>551</v>
      </c>
      <c r="G553" s="89">
        <v>9</v>
      </c>
      <c r="H553" s="89"/>
      <c r="I553" s="89"/>
      <c r="J553" s="90">
        <v>5.4</v>
      </c>
      <c r="K553" s="89">
        <v>4.42</v>
      </c>
      <c r="L553" s="89"/>
      <c r="M553" s="89"/>
      <c r="N553" s="91">
        <v>2.65</v>
      </c>
      <c r="O553" s="89"/>
      <c r="P553" s="16"/>
      <c r="Q553" s="26">
        <v>2.85</v>
      </c>
      <c r="R553" s="55">
        <v>1.35</v>
      </c>
      <c r="S553" s="27"/>
      <c r="T553" s="692">
        <f t="shared" si="83"/>
        <v>9.1945999999999994</v>
      </c>
      <c r="U553" s="1284"/>
      <c r="V553" s="14"/>
    </row>
    <row r="554" spans="1:22" ht="50.1" customHeight="1" x14ac:dyDescent="0.2">
      <c r="A554" s="1124"/>
      <c r="B554" s="1127"/>
      <c r="C554" s="534" t="s">
        <v>552</v>
      </c>
      <c r="D554" s="343"/>
      <c r="E554" s="343"/>
      <c r="F554" s="182" t="s">
        <v>552</v>
      </c>
      <c r="G554" s="89">
        <v>9</v>
      </c>
      <c r="H554" s="89"/>
      <c r="I554" s="89"/>
      <c r="J554" s="90">
        <v>5.4</v>
      </c>
      <c r="K554" s="89">
        <v>4.42</v>
      </c>
      <c r="L554" s="89"/>
      <c r="M554" s="89"/>
      <c r="N554" s="91">
        <v>2.65</v>
      </c>
      <c r="O554" s="89"/>
      <c r="P554" s="16"/>
      <c r="Q554" s="26">
        <v>2.85</v>
      </c>
      <c r="R554" s="90">
        <v>1.35</v>
      </c>
      <c r="S554" s="27"/>
      <c r="T554" s="692">
        <f t="shared" si="83"/>
        <v>9.1945999999999994</v>
      </c>
      <c r="U554" s="1284"/>
      <c r="V554" s="14"/>
    </row>
    <row r="555" spans="1:22" ht="50.1" customHeight="1" x14ac:dyDescent="0.2">
      <c r="A555" s="1124"/>
      <c r="B555" s="1127"/>
      <c r="C555" s="534" t="s">
        <v>553</v>
      </c>
      <c r="D555" s="343"/>
      <c r="E555" s="343"/>
      <c r="F555" s="182" t="s">
        <v>553</v>
      </c>
      <c r="G555" s="89">
        <v>9</v>
      </c>
      <c r="H555" s="89"/>
      <c r="I555" s="89"/>
      <c r="J555" s="90">
        <v>5.4</v>
      </c>
      <c r="K555" s="89">
        <v>4.42</v>
      </c>
      <c r="L555" s="89"/>
      <c r="M555" s="89"/>
      <c r="N555" s="91">
        <v>2.65</v>
      </c>
      <c r="O555" s="89"/>
      <c r="P555" s="16"/>
      <c r="Q555" s="26">
        <v>2.85</v>
      </c>
      <c r="R555" s="90">
        <v>0.41</v>
      </c>
      <c r="S555" s="27"/>
      <c r="T555" s="692">
        <f t="shared" si="83"/>
        <v>8.2545999999999999</v>
      </c>
      <c r="U555" s="1284"/>
      <c r="V555" s="14"/>
    </row>
    <row r="556" spans="1:22" ht="50.1" customHeight="1" x14ac:dyDescent="0.2">
      <c r="A556" s="1124"/>
      <c r="B556" s="1127"/>
      <c r="C556" s="534" t="s">
        <v>554</v>
      </c>
      <c r="D556" s="343"/>
      <c r="E556" s="343"/>
      <c r="F556" s="182" t="s">
        <v>554</v>
      </c>
      <c r="G556" s="89">
        <v>9</v>
      </c>
      <c r="H556" s="89"/>
      <c r="I556" s="89"/>
      <c r="J556" s="90">
        <v>5.4</v>
      </c>
      <c r="K556" s="89">
        <v>4.42</v>
      </c>
      <c r="L556" s="89"/>
      <c r="M556" s="89"/>
      <c r="N556" s="91">
        <v>2.65</v>
      </c>
      <c r="O556" s="89"/>
      <c r="P556" s="16"/>
      <c r="Q556" s="26">
        <v>2.85</v>
      </c>
      <c r="R556" s="90">
        <v>1.35</v>
      </c>
      <c r="S556" s="27"/>
      <c r="T556" s="692">
        <f t="shared" si="83"/>
        <v>9.1945999999999994</v>
      </c>
      <c r="U556" s="1284"/>
      <c r="V556" s="14"/>
    </row>
    <row r="557" spans="1:22" ht="50.1" customHeight="1" x14ac:dyDescent="0.2">
      <c r="A557" s="1124"/>
      <c r="B557" s="1127"/>
      <c r="C557" s="534" t="s">
        <v>555</v>
      </c>
      <c r="D557" s="343"/>
      <c r="E557" s="343"/>
      <c r="F557" s="182" t="s">
        <v>555</v>
      </c>
      <c r="G557" s="89">
        <v>9</v>
      </c>
      <c r="H557" s="89"/>
      <c r="I557" s="89"/>
      <c r="J557" s="90">
        <v>5.4</v>
      </c>
      <c r="K557" s="89">
        <v>4.42</v>
      </c>
      <c r="L557" s="89"/>
      <c r="M557" s="89"/>
      <c r="N557" s="91">
        <v>2.65</v>
      </c>
      <c r="O557" s="89"/>
      <c r="P557" s="662">
        <v>1.7</v>
      </c>
      <c r="Q557" s="26">
        <v>2.85</v>
      </c>
      <c r="R557" s="55">
        <v>1.35</v>
      </c>
      <c r="S557" s="27"/>
      <c r="T557" s="692">
        <f>SUM(K557:M557)*1.13+SUM(O557:R557)</f>
        <v>10.894600000000001</v>
      </c>
      <c r="U557" s="1284"/>
      <c r="V557" s="14"/>
    </row>
    <row r="558" spans="1:22" ht="50.1" customHeight="1" x14ac:dyDescent="0.2">
      <c r="A558" s="1124"/>
      <c r="B558" s="1127"/>
      <c r="C558" s="534" t="s">
        <v>556</v>
      </c>
      <c r="D558" s="343"/>
      <c r="E558" s="343"/>
      <c r="F558" s="182" t="s">
        <v>556</v>
      </c>
      <c r="G558" s="89">
        <v>9</v>
      </c>
      <c r="H558" s="89"/>
      <c r="I558" s="89"/>
      <c r="J558" s="90">
        <v>5.4</v>
      </c>
      <c r="K558" s="89">
        <v>4.42</v>
      </c>
      <c r="L558" s="89"/>
      <c r="M558" s="89"/>
      <c r="N558" s="91">
        <v>2.65</v>
      </c>
      <c r="O558" s="89"/>
      <c r="P558" s="16"/>
      <c r="Q558" s="26">
        <v>2.85</v>
      </c>
      <c r="R558" s="90">
        <v>1.35</v>
      </c>
      <c r="S558" s="27"/>
      <c r="T558" s="692">
        <f t="shared" si="83"/>
        <v>9.1945999999999994</v>
      </c>
      <c r="U558" s="1284"/>
      <c r="V558" s="14"/>
    </row>
    <row r="559" spans="1:22" ht="50.1" customHeight="1" x14ac:dyDescent="0.2">
      <c r="A559" s="1124"/>
      <c r="B559" s="1127"/>
      <c r="C559" s="534" t="s">
        <v>557</v>
      </c>
      <c r="D559" s="343"/>
      <c r="E559" s="343"/>
      <c r="F559" s="182" t="s">
        <v>557</v>
      </c>
      <c r="G559" s="89">
        <v>9</v>
      </c>
      <c r="H559" s="89"/>
      <c r="I559" s="89"/>
      <c r="J559" s="90">
        <v>5.4</v>
      </c>
      <c r="K559" s="89">
        <v>4.42</v>
      </c>
      <c r="L559" s="89"/>
      <c r="M559" s="89"/>
      <c r="N559" s="91">
        <v>2.65</v>
      </c>
      <c r="O559" s="89"/>
      <c r="P559" s="16"/>
      <c r="Q559" s="26">
        <v>2.85</v>
      </c>
      <c r="R559" s="55">
        <v>1.35</v>
      </c>
      <c r="S559" s="27"/>
      <c r="T559" s="692">
        <f t="shared" si="83"/>
        <v>9.1945999999999994</v>
      </c>
      <c r="U559" s="1284"/>
      <c r="V559" s="14"/>
    </row>
    <row r="560" spans="1:22" ht="50.1" customHeight="1" x14ac:dyDescent="0.2">
      <c r="A560" s="1124"/>
      <c r="B560" s="1127"/>
      <c r="C560" s="534" t="s">
        <v>558</v>
      </c>
      <c r="D560" s="343"/>
      <c r="E560" s="343"/>
      <c r="F560" s="182" t="s">
        <v>558</v>
      </c>
      <c r="G560" s="89">
        <v>9</v>
      </c>
      <c r="H560" s="89"/>
      <c r="I560" s="89"/>
      <c r="J560" s="90">
        <v>5.4</v>
      </c>
      <c r="K560" s="89">
        <v>4.42</v>
      </c>
      <c r="L560" s="89"/>
      <c r="M560" s="89"/>
      <c r="N560" s="91">
        <v>2.65</v>
      </c>
      <c r="O560" s="89"/>
      <c r="P560" s="16"/>
      <c r="Q560" s="26">
        <v>2.85</v>
      </c>
      <c r="R560" s="55">
        <v>1.35</v>
      </c>
      <c r="S560" s="27"/>
      <c r="T560" s="692">
        <f t="shared" si="83"/>
        <v>9.1945999999999994</v>
      </c>
      <c r="U560" s="1284"/>
      <c r="V560" s="14"/>
    </row>
    <row r="561" spans="1:22" ht="102.75" customHeight="1" x14ac:dyDescent="0.2">
      <c r="A561" s="1124"/>
      <c r="B561" s="1127"/>
      <c r="C561" s="534" t="s">
        <v>311</v>
      </c>
      <c r="D561" s="343"/>
      <c r="E561" s="343"/>
      <c r="F561" s="182" t="s">
        <v>311</v>
      </c>
      <c r="G561" s="89">
        <v>9</v>
      </c>
      <c r="H561" s="89"/>
      <c r="I561" s="89"/>
      <c r="J561" s="90">
        <v>5.4</v>
      </c>
      <c r="K561" s="89">
        <v>4.42</v>
      </c>
      <c r="L561" s="89"/>
      <c r="M561" s="89"/>
      <c r="N561" s="91">
        <v>2.65</v>
      </c>
      <c r="O561" s="89"/>
      <c r="P561" s="16"/>
      <c r="Q561" s="26">
        <v>2.85</v>
      </c>
      <c r="R561" s="55">
        <v>1.35</v>
      </c>
      <c r="S561" s="27"/>
      <c r="T561" s="692">
        <f>SUM(K561:M561)*1.13+SUM(O561:R561)</f>
        <v>9.1945999999999994</v>
      </c>
      <c r="U561" s="1284"/>
      <c r="V561" s="14"/>
    </row>
    <row r="562" spans="1:22" ht="50.1" customHeight="1" x14ac:dyDescent="0.2">
      <c r="A562" s="1124"/>
      <c r="B562" s="1127"/>
      <c r="C562" s="534" t="s">
        <v>105</v>
      </c>
      <c r="D562" s="343"/>
      <c r="E562" s="343"/>
      <c r="F562" s="182" t="s">
        <v>105</v>
      </c>
      <c r="G562" s="89">
        <v>9</v>
      </c>
      <c r="H562" s="89"/>
      <c r="I562" s="89"/>
      <c r="J562" s="90">
        <v>5.4</v>
      </c>
      <c r="K562" s="89">
        <v>4.42</v>
      </c>
      <c r="L562" s="89"/>
      <c r="M562" s="89"/>
      <c r="N562" s="91">
        <v>2.65</v>
      </c>
      <c r="O562" s="89"/>
      <c r="P562" s="719">
        <v>2</v>
      </c>
      <c r="Q562" s="26">
        <v>2.85</v>
      </c>
      <c r="R562" s="90">
        <v>1.35</v>
      </c>
      <c r="S562" s="27"/>
      <c r="T562" s="692">
        <f t="shared" si="83"/>
        <v>11.194599999999998</v>
      </c>
      <c r="U562" s="1284"/>
      <c r="V562" s="14"/>
    </row>
    <row r="563" spans="1:22" ht="50.1" customHeight="1" x14ac:dyDescent="0.2">
      <c r="A563" s="1124"/>
      <c r="B563" s="1127"/>
      <c r="C563" s="534" t="s">
        <v>537</v>
      </c>
      <c r="D563" s="343"/>
      <c r="E563" s="343"/>
      <c r="F563" s="182" t="s">
        <v>537</v>
      </c>
      <c r="G563" s="89">
        <v>9</v>
      </c>
      <c r="H563" s="89"/>
      <c r="I563" s="89"/>
      <c r="J563" s="90">
        <v>5.4</v>
      </c>
      <c r="K563" s="89">
        <v>4.42</v>
      </c>
      <c r="L563" s="89"/>
      <c r="M563" s="89"/>
      <c r="N563" s="91">
        <v>2.65</v>
      </c>
      <c r="O563" s="656">
        <v>1</v>
      </c>
      <c r="P563" s="16"/>
      <c r="Q563" s="26">
        <v>2.85</v>
      </c>
      <c r="R563" s="55">
        <v>0.27</v>
      </c>
      <c r="S563" s="27"/>
      <c r="T563" s="692">
        <f t="shared" si="83"/>
        <v>9.1145999999999994</v>
      </c>
      <c r="U563" s="1284"/>
      <c r="V563" s="14"/>
    </row>
    <row r="564" spans="1:22" ht="50.1" customHeight="1" x14ac:dyDescent="0.2">
      <c r="A564" s="1124"/>
      <c r="B564" s="1127"/>
      <c r="C564" s="271" t="s">
        <v>57</v>
      </c>
      <c r="D564" s="343"/>
      <c r="E564" s="343"/>
      <c r="F564" s="179" t="s">
        <v>57</v>
      </c>
      <c r="G564" s="89">
        <v>9</v>
      </c>
      <c r="H564" s="89"/>
      <c r="I564" s="89"/>
      <c r="J564" s="90">
        <v>5.4</v>
      </c>
      <c r="K564" s="89">
        <v>4.42</v>
      </c>
      <c r="L564" s="89"/>
      <c r="M564" s="89"/>
      <c r="N564" s="91">
        <v>2.65</v>
      </c>
      <c r="O564" s="89"/>
      <c r="P564" s="662">
        <v>2.5</v>
      </c>
      <c r="Q564" s="26">
        <v>2.85</v>
      </c>
      <c r="R564" s="90">
        <v>1.35</v>
      </c>
      <c r="S564" s="27"/>
      <c r="T564" s="692">
        <f t="shared" si="83"/>
        <v>11.694599999999998</v>
      </c>
      <c r="U564" s="1284"/>
      <c r="V564" s="14"/>
    </row>
    <row r="565" spans="1:22" ht="50.1" customHeight="1" x14ac:dyDescent="0.2">
      <c r="A565" s="1124"/>
      <c r="B565" s="1127"/>
      <c r="C565" s="271" t="s">
        <v>58</v>
      </c>
      <c r="D565" s="343"/>
      <c r="E565" s="343"/>
      <c r="F565" s="179" t="s">
        <v>58</v>
      </c>
      <c r="G565" s="89">
        <v>9</v>
      </c>
      <c r="H565" s="89"/>
      <c r="I565" s="89"/>
      <c r="J565" s="90">
        <v>5.4</v>
      </c>
      <c r="K565" s="89">
        <v>4.42</v>
      </c>
      <c r="L565" s="89"/>
      <c r="M565" s="89"/>
      <c r="N565" s="91">
        <v>2.65</v>
      </c>
      <c r="O565" s="89"/>
      <c r="P565" s="656">
        <v>1.19</v>
      </c>
      <c r="Q565" s="26">
        <v>2.85</v>
      </c>
      <c r="R565" s="55">
        <v>1.35</v>
      </c>
      <c r="S565" s="27"/>
      <c r="T565" s="692">
        <f t="shared" si="83"/>
        <v>10.384599999999999</v>
      </c>
      <c r="U565" s="1284"/>
      <c r="V565" s="14"/>
    </row>
    <row r="566" spans="1:22" ht="50.1" customHeight="1" thickBot="1" x14ac:dyDescent="0.25">
      <c r="A566" s="1125"/>
      <c r="B566" s="1128"/>
      <c r="C566" s="272" t="s">
        <v>59</v>
      </c>
      <c r="D566" s="219"/>
      <c r="E566" s="345"/>
      <c r="F566" s="180" t="s">
        <v>59</v>
      </c>
      <c r="G566" s="47">
        <v>9</v>
      </c>
      <c r="H566" s="47"/>
      <c r="I566" s="47"/>
      <c r="J566" s="92">
        <v>5.4</v>
      </c>
      <c r="K566" s="47">
        <v>4.42</v>
      </c>
      <c r="L566" s="47"/>
      <c r="M566" s="47"/>
      <c r="N566" s="93">
        <v>2.65</v>
      </c>
      <c r="O566" s="47"/>
      <c r="P566" s="47"/>
      <c r="Q566" s="64">
        <v>2.85</v>
      </c>
      <c r="R566" s="92">
        <v>0.27</v>
      </c>
      <c r="S566" s="30"/>
      <c r="T566" s="688">
        <f t="shared" si="83"/>
        <v>8.1145999999999994</v>
      </c>
      <c r="U566" s="1284"/>
      <c r="V566" s="14"/>
    </row>
    <row r="567" spans="1:22" ht="50.1" customHeight="1" thickBot="1" x14ac:dyDescent="0.3">
      <c r="A567" s="31">
        <v>4</v>
      </c>
      <c r="B567" s="352" t="s">
        <v>997</v>
      </c>
      <c r="C567" s="248" t="s">
        <v>1007</v>
      </c>
      <c r="D567" s="364"/>
      <c r="E567" s="224"/>
      <c r="F567" s="33" t="s">
        <v>1007</v>
      </c>
      <c r="G567" s="58">
        <v>10</v>
      </c>
      <c r="H567" s="58"/>
      <c r="I567" s="58"/>
      <c r="J567" s="59"/>
      <c r="K567" s="58">
        <v>7.3</v>
      </c>
      <c r="L567" s="58"/>
      <c r="M567" s="58"/>
      <c r="N567" s="59"/>
      <c r="O567" s="58"/>
      <c r="P567" s="58"/>
      <c r="Q567" s="674">
        <v>2.85</v>
      </c>
      <c r="R567" s="335">
        <v>1.35</v>
      </c>
      <c r="S567" s="34"/>
      <c r="T567" s="688">
        <f t="shared" si="83"/>
        <v>12.448999999999998</v>
      </c>
      <c r="U567" s="993"/>
      <c r="V567" s="322"/>
    </row>
    <row r="568" spans="1:22" ht="44.25" customHeight="1" thickBot="1" x14ac:dyDescent="0.25">
      <c r="A568" s="808">
        <v>5</v>
      </c>
      <c r="B568" s="341" t="s">
        <v>64</v>
      </c>
      <c r="C568" s="273" t="s">
        <v>65</v>
      </c>
      <c r="D568" s="225"/>
      <c r="E568" s="225"/>
      <c r="F568" s="60" t="s">
        <v>65</v>
      </c>
      <c r="G568" s="646">
        <v>5.12</v>
      </c>
      <c r="H568" s="646"/>
      <c r="I568" s="646"/>
      <c r="J568" s="107">
        <v>5.12</v>
      </c>
      <c r="K568" s="646">
        <v>7.4</v>
      </c>
      <c r="L568" s="646"/>
      <c r="M568" s="646"/>
      <c r="N568" s="108">
        <v>4.4400000000000004</v>
      </c>
      <c r="O568" s="646"/>
      <c r="P568" s="646"/>
      <c r="Q568" s="674">
        <v>2.85</v>
      </c>
      <c r="R568" s="107">
        <v>1.35</v>
      </c>
      <c r="S568" s="61"/>
      <c r="T568" s="688">
        <f>SUM(K568:M568)*1.13+SUM(O568:R568)</f>
        <v>12.562000000000001</v>
      </c>
      <c r="U568" s="1062"/>
      <c r="V568" s="299"/>
    </row>
    <row r="569" spans="1:22" ht="50.1" customHeight="1" thickBot="1" x14ac:dyDescent="0.25">
      <c r="A569" s="31">
        <v>6</v>
      </c>
      <c r="B569" s="85" t="s">
        <v>66</v>
      </c>
      <c r="C569" s="274" t="s">
        <v>67</v>
      </c>
      <c r="D569" s="222"/>
      <c r="E569" s="222"/>
      <c r="F569" s="33" t="s">
        <v>67</v>
      </c>
      <c r="G569" s="94">
        <v>13.11</v>
      </c>
      <c r="H569" s="94"/>
      <c r="I569" s="94"/>
      <c r="J569" s="99">
        <v>6</v>
      </c>
      <c r="K569" s="94">
        <v>6.4</v>
      </c>
      <c r="L569" s="94"/>
      <c r="M569" s="94"/>
      <c r="N569" s="100">
        <v>3.84</v>
      </c>
      <c r="O569" s="94"/>
      <c r="P569" s="94"/>
      <c r="Q569" s="65">
        <v>2.85</v>
      </c>
      <c r="R569" s="99">
        <v>1.35</v>
      </c>
      <c r="S569" s="34"/>
      <c r="T569" s="1013">
        <f>SUM(K569:M569)*1.13+SUM(O569:R569)</f>
        <v>11.431999999999999</v>
      </c>
      <c r="U569" s="993"/>
      <c r="V569" s="14"/>
    </row>
    <row r="570" spans="1:22" ht="50.1" customHeight="1" thickBot="1" x14ac:dyDescent="0.25">
      <c r="A570" s="39">
        <v>7</v>
      </c>
      <c r="B570" s="40" t="s">
        <v>491</v>
      </c>
      <c r="C570" s="244" t="s">
        <v>496</v>
      </c>
      <c r="D570" s="41"/>
      <c r="E570" s="214"/>
      <c r="F570" s="41" t="s">
        <v>496</v>
      </c>
      <c r="G570" s="94">
        <v>15</v>
      </c>
      <c r="H570" s="94"/>
      <c r="I570" s="94"/>
      <c r="J570" s="96">
        <v>15</v>
      </c>
      <c r="K570" s="94">
        <v>4</v>
      </c>
      <c r="L570" s="94"/>
      <c r="M570" s="94"/>
      <c r="N570" s="113">
        <v>2.4</v>
      </c>
      <c r="O570" s="94"/>
      <c r="P570" s="94"/>
      <c r="Q570" s="99">
        <v>2.85</v>
      </c>
      <c r="R570" s="99"/>
      <c r="S570" s="34"/>
      <c r="T570" s="1013">
        <v>7.37</v>
      </c>
      <c r="U570" s="989"/>
      <c r="V570" s="14"/>
    </row>
    <row r="571" spans="1:22" ht="50.1" customHeight="1" thickBot="1" x14ac:dyDescent="0.25">
      <c r="A571" s="31">
        <v>8</v>
      </c>
      <c r="B571" s="85" t="s">
        <v>68</v>
      </c>
      <c r="C571" s="274" t="s">
        <v>69</v>
      </c>
      <c r="D571" s="222"/>
      <c r="E571" s="222"/>
      <c r="F571" s="56" t="s">
        <v>69</v>
      </c>
      <c r="G571" s="94">
        <v>3.85</v>
      </c>
      <c r="H571" s="94"/>
      <c r="I571" s="94"/>
      <c r="J571" s="99">
        <v>3.85</v>
      </c>
      <c r="K571" s="94">
        <v>4.5599999999999996</v>
      </c>
      <c r="L571" s="94"/>
      <c r="M571" s="94"/>
      <c r="N571" s="100">
        <v>2.74</v>
      </c>
      <c r="O571" s="57"/>
      <c r="P571" s="94"/>
      <c r="Q571" s="65">
        <v>2.85</v>
      </c>
      <c r="R571" s="99">
        <v>1.35</v>
      </c>
      <c r="S571" s="34"/>
      <c r="T571" s="1013">
        <f>SUM(K571:M571)*1.13+SUM(O571:R571)</f>
        <v>9.3527999999999984</v>
      </c>
      <c r="U571" s="1048"/>
      <c r="V571" s="14"/>
    </row>
    <row r="572" spans="1:22" ht="95.25" customHeight="1" x14ac:dyDescent="0.2">
      <c r="A572" s="1123">
        <v>9</v>
      </c>
      <c r="B572" s="1126" t="s">
        <v>74</v>
      </c>
      <c r="C572" s="533" t="s">
        <v>575</v>
      </c>
      <c r="D572" s="1136"/>
      <c r="E572" s="1136"/>
      <c r="F572" s="181" t="s">
        <v>575</v>
      </c>
      <c r="G572" s="42" t="s">
        <v>323</v>
      </c>
      <c r="H572" s="45"/>
      <c r="I572" s="45"/>
      <c r="J572" s="63" t="s">
        <v>323</v>
      </c>
      <c r="K572" s="45">
        <v>5.74</v>
      </c>
      <c r="L572" s="45"/>
      <c r="M572" s="45"/>
      <c r="N572" s="88">
        <v>3.44</v>
      </c>
      <c r="O572" s="659">
        <v>1.2</v>
      </c>
      <c r="P572" s="45"/>
      <c r="Q572" s="63">
        <v>2.85</v>
      </c>
      <c r="R572" s="87">
        <v>1.35</v>
      </c>
      <c r="S572" s="29"/>
      <c r="T572" s="690">
        <f t="shared" ref="T572:T579" si="84">SUM(K572:M572)*1.13+SUM(O572:R572)</f>
        <v>11.886199999999999</v>
      </c>
      <c r="U572" s="1040"/>
      <c r="V572" s="14"/>
    </row>
    <row r="573" spans="1:22" ht="99" customHeight="1" x14ac:dyDescent="0.2">
      <c r="A573" s="1124"/>
      <c r="B573" s="1127"/>
      <c r="C573" s="534" t="s">
        <v>576</v>
      </c>
      <c r="D573" s="1137"/>
      <c r="E573" s="1137"/>
      <c r="F573" s="182" t="s">
        <v>576</v>
      </c>
      <c r="G573" s="16" t="s">
        <v>323</v>
      </c>
      <c r="H573" s="89"/>
      <c r="I573" s="89"/>
      <c r="J573" s="26" t="s">
        <v>323</v>
      </c>
      <c r="K573" s="89">
        <v>5.74</v>
      </c>
      <c r="L573" s="89"/>
      <c r="M573" s="89"/>
      <c r="N573" s="91">
        <v>3.44</v>
      </c>
      <c r="O573" s="89"/>
      <c r="P573" s="89"/>
      <c r="Q573" s="26">
        <v>2.85</v>
      </c>
      <c r="R573" s="90">
        <v>1.35</v>
      </c>
      <c r="S573" s="27"/>
      <c r="T573" s="692">
        <f t="shared" si="84"/>
        <v>10.686199999999999</v>
      </c>
      <c r="U573" s="1041"/>
      <c r="V573" s="14"/>
    </row>
    <row r="574" spans="1:22" ht="76.5" x14ac:dyDescent="0.2">
      <c r="A574" s="1124"/>
      <c r="B574" s="1127"/>
      <c r="C574" s="534" t="s">
        <v>577</v>
      </c>
      <c r="D574" s="1137"/>
      <c r="E574" s="1137"/>
      <c r="F574" s="182" t="s">
        <v>577</v>
      </c>
      <c r="G574" s="16" t="s">
        <v>323</v>
      </c>
      <c r="H574" s="89"/>
      <c r="I574" s="89"/>
      <c r="J574" s="26" t="s">
        <v>323</v>
      </c>
      <c r="K574" s="89">
        <v>5.74</v>
      </c>
      <c r="L574" s="89"/>
      <c r="M574" s="89"/>
      <c r="N574" s="91">
        <v>3.44</v>
      </c>
      <c r="O574" s="656">
        <v>1</v>
      </c>
      <c r="P574" s="89"/>
      <c r="Q574" s="26">
        <v>2.85</v>
      </c>
      <c r="R574" s="90">
        <v>1.35</v>
      </c>
      <c r="S574" s="27"/>
      <c r="T574" s="692">
        <f t="shared" si="84"/>
        <v>11.686199999999999</v>
      </c>
      <c r="U574" s="1041"/>
      <c r="V574" s="14"/>
    </row>
    <row r="575" spans="1:22" ht="82.5" customHeight="1" x14ac:dyDescent="0.2">
      <c r="A575" s="1124"/>
      <c r="B575" s="1127"/>
      <c r="C575" s="534" t="s">
        <v>578</v>
      </c>
      <c r="D575" s="1137"/>
      <c r="E575" s="1137"/>
      <c r="F575" s="182" t="s">
        <v>578</v>
      </c>
      <c r="G575" s="16" t="s">
        <v>323</v>
      </c>
      <c r="H575" s="89"/>
      <c r="I575" s="89"/>
      <c r="J575" s="26" t="s">
        <v>323</v>
      </c>
      <c r="K575" s="89">
        <v>5.74</v>
      </c>
      <c r="L575" s="89"/>
      <c r="M575" s="89"/>
      <c r="N575" s="91">
        <v>3.44</v>
      </c>
      <c r="O575" s="89"/>
      <c r="P575" s="89"/>
      <c r="Q575" s="26">
        <v>2.85</v>
      </c>
      <c r="R575" s="90">
        <v>1.35</v>
      </c>
      <c r="S575" s="27"/>
      <c r="T575" s="692">
        <f t="shared" si="84"/>
        <v>10.686199999999999</v>
      </c>
      <c r="U575" s="1041"/>
      <c r="V575" s="14"/>
    </row>
    <row r="576" spans="1:22" ht="88.5" customHeight="1" x14ac:dyDescent="0.2">
      <c r="A576" s="1124"/>
      <c r="B576" s="1127"/>
      <c r="C576" s="534" t="s">
        <v>579</v>
      </c>
      <c r="D576" s="1137"/>
      <c r="E576" s="1137"/>
      <c r="F576" s="182" t="s">
        <v>579</v>
      </c>
      <c r="G576" s="16" t="s">
        <v>323</v>
      </c>
      <c r="H576" s="89"/>
      <c r="I576" s="89"/>
      <c r="J576" s="26" t="s">
        <v>323</v>
      </c>
      <c r="K576" s="89">
        <v>5.74</v>
      </c>
      <c r="L576" s="89"/>
      <c r="M576" s="89"/>
      <c r="N576" s="91">
        <v>3.44</v>
      </c>
      <c r="O576" s="89"/>
      <c r="P576" s="89"/>
      <c r="Q576" s="26">
        <v>2.85</v>
      </c>
      <c r="R576" s="90">
        <v>1.35</v>
      </c>
      <c r="S576" s="27"/>
      <c r="T576" s="692">
        <f t="shared" si="84"/>
        <v>10.686199999999999</v>
      </c>
      <c r="U576" s="1041"/>
      <c r="V576" s="14"/>
    </row>
    <row r="577" spans="1:22" ht="84" customHeight="1" x14ac:dyDescent="0.2">
      <c r="A577" s="1124"/>
      <c r="B577" s="1127"/>
      <c r="C577" s="534" t="s">
        <v>580</v>
      </c>
      <c r="D577" s="1137"/>
      <c r="E577" s="1137"/>
      <c r="F577" s="182" t="s">
        <v>580</v>
      </c>
      <c r="G577" s="16" t="s">
        <v>323</v>
      </c>
      <c r="H577" s="89"/>
      <c r="I577" s="89"/>
      <c r="J577" s="26" t="s">
        <v>323</v>
      </c>
      <c r="K577" s="89">
        <v>5.74</v>
      </c>
      <c r="L577" s="89"/>
      <c r="M577" s="89"/>
      <c r="N577" s="91">
        <v>3.44</v>
      </c>
      <c r="O577" s="89"/>
      <c r="P577" s="89"/>
      <c r="Q577" s="26">
        <v>2.85</v>
      </c>
      <c r="R577" s="90">
        <v>1.35</v>
      </c>
      <c r="S577" s="27"/>
      <c r="T577" s="692">
        <f t="shared" si="84"/>
        <v>10.686199999999999</v>
      </c>
      <c r="U577" s="1041"/>
      <c r="V577" s="14"/>
    </row>
    <row r="578" spans="1:22" ht="99" customHeight="1" thickBot="1" x14ac:dyDescent="0.25">
      <c r="A578" s="1125"/>
      <c r="B578" s="1128"/>
      <c r="C578" s="535" t="s">
        <v>581</v>
      </c>
      <c r="D578" s="1138"/>
      <c r="E578" s="1138"/>
      <c r="F578" s="183" t="s">
        <v>581</v>
      </c>
      <c r="G578" s="46" t="s">
        <v>323</v>
      </c>
      <c r="H578" s="47"/>
      <c r="I578" s="47"/>
      <c r="J578" s="64" t="s">
        <v>323</v>
      </c>
      <c r="K578" s="47">
        <v>5.74</v>
      </c>
      <c r="L578" s="47"/>
      <c r="M578" s="47"/>
      <c r="N578" s="93">
        <v>3.44</v>
      </c>
      <c r="O578" s="47"/>
      <c r="P578" s="47"/>
      <c r="Q578" s="64">
        <v>2.85</v>
      </c>
      <c r="R578" s="92">
        <v>1.35</v>
      </c>
      <c r="S578" s="30"/>
      <c r="T578" s="688">
        <f t="shared" si="84"/>
        <v>10.686199999999999</v>
      </c>
      <c r="U578" s="995"/>
      <c r="V578" s="14"/>
    </row>
    <row r="579" spans="1:22" ht="87.75" customHeight="1" thickBot="1" x14ac:dyDescent="0.25">
      <c r="A579" s="31">
        <v>10</v>
      </c>
      <c r="B579" s="85" t="s">
        <v>87</v>
      </c>
      <c r="C579" s="274" t="s">
        <v>88</v>
      </c>
      <c r="D579" s="214"/>
      <c r="E579" s="214"/>
      <c r="F579" s="33" t="s">
        <v>88</v>
      </c>
      <c r="G579" s="94">
        <v>19.5</v>
      </c>
      <c r="H579" s="94"/>
      <c r="I579" s="94"/>
      <c r="J579" s="99">
        <v>19.5</v>
      </c>
      <c r="K579" s="94">
        <v>6.88</v>
      </c>
      <c r="L579" s="94"/>
      <c r="M579" s="94"/>
      <c r="N579" s="100">
        <v>4.13</v>
      </c>
      <c r="O579" s="94"/>
      <c r="P579" s="94"/>
      <c r="Q579" s="65">
        <v>2.85</v>
      </c>
      <c r="R579" s="99">
        <v>1.35</v>
      </c>
      <c r="S579" s="34"/>
      <c r="T579" s="1013">
        <f t="shared" si="84"/>
        <v>11.974399999999999</v>
      </c>
      <c r="U579" s="993"/>
      <c r="V579" s="14"/>
    </row>
    <row r="580" spans="1:22" ht="50.1" customHeight="1" x14ac:dyDescent="0.2">
      <c r="A580" s="1228">
        <v>11</v>
      </c>
      <c r="B580" s="1126" t="s">
        <v>1031</v>
      </c>
      <c r="C580" s="533" t="s">
        <v>646</v>
      </c>
      <c r="D580" s="1136"/>
      <c r="E580" s="1154"/>
      <c r="F580" s="181" t="s">
        <v>646</v>
      </c>
      <c r="G580" s="45">
        <v>10</v>
      </c>
      <c r="H580" s="45"/>
      <c r="I580" s="45"/>
      <c r="J580" s="87">
        <v>10</v>
      </c>
      <c r="K580" s="48">
        <v>4.8</v>
      </c>
      <c r="L580" s="45"/>
      <c r="M580" s="45"/>
      <c r="N580" s="110">
        <v>2.2999999999999998</v>
      </c>
      <c r="O580" s="45"/>
      <c r="P580" s="45"/>
      <c r="Q580" s="63">
        <v>2.85</v>
      </c>
      <c r="R580" s="87">
        <v>1.35</v>
      </c>
      <c r="S580" s="29"/>
      <c r="T580" s="690">
        <f>SUM(K580:M580)*1.13+SUM(O580:R580)</f>
        <v>9.6239999999999988</v>
      </c>
      <c r="U580" s="1040"/>
      <c r="V580" s="14"/>
    </row>
    <row r="581" spans="1:22" ht="50.1" customHeight="1" x14ac:dyDescent="0.2">
      <c r="A581" s="1229"/>
      <c r="B581" s="1127"/>
      <c r="C581" s="534" t="s">
        <v>647</v>
      </c>
      <c r="D581" s="1137"/>
      <c r="E581" s="1139"/>
      <c r="F581" s="182" t="s">
        <v>647</v>
      </c>
      <c r="G581" s="89">
        <v>10</v>
      </c>
      <c r="H581" s="89"/>
      <c r="I581" s="89"/>
      <c r="J581" s="90">
        <v>10</v>
      </c>
      <c r="K581" s="25">
        <v>4.8</v>
      </c>
      <c r="L581" s="89"/>
      <c r="M581" s="89"/>
      <c r="N581" s="106">
        <v>2.2999999999999998</v>
      </c>
      <c r="O581" s="89"/>
      <c r="P581" s="89"/>
      <c r="Q581" s="26">
        <v>2.85</v>
      </c>
      <c r="R581" s="90">
        <v>1.35</v>
      </c>
      <c r="S581" s="27"/>
      <c r="T581" s="692">
        <f t="shared" ref="T581:T588" si="85">SUM(K581:M581)*1.13+SUM(O581:R581)</f>
        <v>9.6239999999999988</v>
      </c>
      <c r="U581" s="1041"/>
      <c r="V581" s="14"/>
    </row>
    <row r="582" spans="1:22" ht="50.1" customHeight="1" x14ac:dyDescent="0.2">
      <c r="A582" s="1229"/>
      <c r="B582" s="1127"/>
      <c r="C582" s="534" t="s">
        <v>648</v>
      </c>
      <c r="D582" s="1137"/>
      <c r="E582" s="1139"/>
      <c r="F582" s="182" t="s">
        <v>648</v>
      </c>
      <c r="G582" s="89">
        <v>10</v>
      </c>
      <c r="H582" s="89"/>
      <c r="I582" s="89"/>
      <c r="J582" s="90">
        <v>10</v>
      </c>
      <c r="K582" s="25">
        <v>4.8</v>
      </c>
      <c r="L582" s="89"/>
      <c r="M582" s="89"/>
      <c r="N582" s="106">
        <v>2.2999999999999998</v>
      </c>
      <c r="O582" s="89"/>
      <c r="P582" s="89"/>
      <c r="Q582" s="26">
        <v>2.85</v>
      </c>
      <c r="R582" s="90">
        <v>1.35</v>
      </c>
      <c r="S582" s="27"/>
      <c r="T582" s="692">
        <f t="shared" si="85"/>
        <v>9.6239999999999988</v>
      </c>
      <c r="U582" s="1041"/>
      <c r="V582" s="14"/>
    </row>
    <row r="583" spans="1:22" ht="50.1" customHeight="1" x14ac:dyDescent="0.2">
      <c r="A583" s="1229"/>
      <c r="B583" s="1127"/>
      <c r="C583" s="534" t="s">
        <v>649</v>
      </c>
      <c r="D583" s="1137"/>
      <c r="E583" s="1139"/>
      <c r="F583" s="182" t="s">
        <v>649</v>
      </c>
      <c r="G583" s="89">
        <v>10</v>
      </c>
      <c r="H583" s="89"/>
      <c r="I583" s="89"/>
      <c r="J583" s="90">
        <v>10</v>
      </c>
      <c r="K583" s="25">
        <v>4.8</v>
      </c>
      <c r="L583" s="89"/>
      <c r="M583" s="89"/>
      <c r="N583" s="106">
        <v>2.2999999999999998</v>
      </c>
      <c r="O583" s="89"/>
      <c r="P583" s="89"/>
      <c r="Q583" s="26">
        <v>2.85</v>
      </c>
      <c r="R583" s="90">
        <v>1.35</v>
      </c>
      <c r="S583" s="27"/>
      <c r="T583" s="692">
        <f t="shared" si="85"/>
        <v>9.6239999999999988</v>
      </c>
      <c r="U583" s="1041"/>
      <c r="V583" s="14"/>
    </row>
    <row r="584" spans="1:22" ht="50.1" customHeight="1" x14ac:dyDescent="0.2">
      <c r="A584" s="1229"/>
      <c r="B584" s="1127"/>
      <c r="C584" s="534" t="s">
        <v>650</v>
      </c>
      <c r="D584" s="1137"/>
      <c r="E584" s="1139"/>
      <c r="F584" s="182" t="s">
        <v>650</v>
      </c>
      <c r="G584" s="89">
        <v>10</v>
      </c>
      <c r="H584" s="89"/>
      <c r="I584" s="89"/>
      <c r="J584" s="90">
        <v>10</v>
      </c>
      <c r="K584" s="25">
        <v>4.8</v>
      </c>
      <c r="L584" s="89"/>
      <c r="M584" s="89"/>
      <c r="N584" s="106">
        <v>2.2999999999999998</v>
      </c>
      <c r="O584" s="89"/>
      <c r="P584" s="89"/>
      <c r="Q584" s="26">
        <v>2.85</v>
      </c>
      <c r="R584" s="90">
        <v>1.35</v>
      </c>
      <c r="S584" s="27"/>
      <c r="T584" s="692">
        <f t="shared" si="85"/>
        <v>9.6239999999999988</v>
      </c>
      <c r="U584" s="1041"/>
      <c r="V584" s="14"/>
    </row>
    <row r="585" spans="1:22" ht="50.1" customHeight="1" x14ac:dyDescent="0.2">
      <c r="A585" s="1229"/>
      <c r="B585" s="1127"/>
      <c r="C585" s="534" t="s">
        <v>651</v>
      </c>
      <c r="D585" s="1137"/>
      <c r="E585" s="1139"/>
      <c r="F585" s="182" t="s">
        <v>651</v>
      </c>
      <c r="G585" s="89">
        <v>10</v>
      </c>
      <c r="H585" s="89"/>
      <c r="I585" s="89"/>
      <c r="J585" s="90">
        <v>10</v>
      </c>
      <c r="K585" s="25">
        <v>4.8</v>
      </c>
      <c r="L585" s="89"/>
      <c r="M585" s="89"/>
      <c r="N585" s="106">
        <v>2.2999999999999998</v>
      </c>
      <c r="O585" s="89"/>
      <c r="P585" s="89"/>
      <c r="Q585" s="26">
        <v>2.85</v>
      </c>
      <c r="R585" s="90">
        <v>1.35</v>
      </c>
      <c r="S585" s="27"/>
      <c r="T585" s="692">
        <f>SUM(K585:M585)*1.13+SUM(O585:R585)</f>
        <v>9.6239999999999988</v>
      </c>
      <c r="U585" s="1041"/>
      <c r="V585" s="14"/>
    </row>
    <row r="586" spans="1:22" ht="50.1" customHeight="1" x14ac:dyDescent="0.2">
      <c r="A586" s="1229"/>
      <c r="B586" s="1127"/>
      <c r="C586" s="534" t="s">
        <v>652</v>
      </c>
      <c r="D586" s="1137"/>
      <c r="E586" s="1139"/>
      <c r="F586" s="182" t="s">
        <v>652</v>
      </c>
      <c r="G586" s="89">
        <v>10</v>
      </c>
      <c r="H586" s="89"/>
      <c r="I586" s="89"/>
      <c r="J586" s="90">
        <v>10</v>
      </c>
      <c r="K586" s="25">
        <v>4.8</v>
      </c>
      <c r="L586" s="89"/>
      <c r="M586" s="89"/>
      <c r="N586" s="106">
        <v>2.2999999999999998</v>
      </c>
      <c r="O586" s="89"/>
      <c r="P586" s="89"/>
      <c r="Q586" s="26">
        <v>2.85</v>
      </c>
      <c r="R586" s="90">
        <v>1.35</v>
      </c>
      <c r="S586" s="27"/>
      <c r="T586" s="692">
        <f t="shared" si="85"/>
        <v>9.6239999999999988</v>
      </c>
      <c r="U586" s="1041"/>
      <c r="V586" s="14"/>
    </row>
    <row r="587" spans="1:22" ht="50.1" customHeight="1" x14ac:dyDescent="0.2">
      <c r="A587" s="1229"/>
      <c r="B587" s="1127"/>
      <c r="C587" s="534" t="s">
        <v>653</v>
      </c>
      <c r="D587" s="1137"/>
      <c r="E587" s="1139"/>
      <c r="F587" s="182" t="s">
        <v>653</v>
      </c>
      <c r="G587" s="89">
        <v>10</v>
      </c>
      <c r="H587" s="89"/>
      <c r="I587" s="89"/>
      <c r="J587" s="90">
        <v>10</v>
      </c>
      <c r="K587" s="25">
        <v>4.8</v>
      </c>
      <c r="L587" s="89"/>
      <c r="M587" s="89"/>
      <c r="N587" s="106">
        <v>2.2999999999999998</v>
      </c>
      <c r="O587" s="89"/>
      <c r="P587" s="89"/>
      <c r="Q587" s="26">
        <v>2.85</v>
      </c>
      <c r="R587" s="90">
        <v>1.35</v>
      </c>
      <c r="S587" s="27"/>
      <c r="T587" s="692">
        <f t="shared" si="85"/>
        <v>9.6239999999999988</v>
      </c>
      <c r="U587" s="1041"/>
      <c r="V587" s="14"/>
    </row>
    <row r="588" spans="1:22" ht="50.1" customHeight="1" thickBot="1" x14ac:dyDescent="0.25">
      <c r="A588" s="1230"/>
      <c r="B588" s="1128"/>
      <c r="C588" s="535" t="s">
        <v>654</v>
      </c>
      <c r="D588" s="1138"/>
      <c r="E588" s="1140"/>
      <c r="F588" s="183" t="s">
        <v>654</v>
      </c>
      <c r="G588" s="47">
        <v>10</v>
      </c>
      <c r="H588" s="47"/>
      <c r="I588" s="47"/>
      <c r="J588" s="92">
        <v>10</v>
      </c>
      <c r="K588" s="43">
        <v>4.8</v>
      </c>
      <c r="L588" s="47"/>
      <c r="M588" s="47"/>
      <c r="N588" s="111">
        <v>2.2999999999999998</v>
      </c>
      <c r="O588" s="47"/>
      <c r="P588" s="47"/>
      <c r="Q588" s="64">
        <v>2.85</v>
      </c>
      <c r="R588" s="92">
        <v>1.35</v>
      </c>
      <c r="S588" s="30"/>
      <c r="T588" s="688">
        <f t="shared" si="85"/>
        <v>9.6239999999999988</v>
      </c>
      <c r="U588" s="995"/>
      <c r="V588" s="14"/>
    </row>
    <row r="589" spans="1:22" ht="50.1" customHeight="1" thickBot="1" x14ac:dyDescent="0.25">
      <c r="A589" s="71">
        <v>12</v>
      </c>
      <c r="B589" s="85" t="s">
        <v>108</v>
      </c>
      <c r="C589" s="274" t="s">
        <v>109</v>
      </c>
      <c r="D589" s="222"/>
      <c r="E589" s="222"/>
      <c r="F589" s="56" t="s">
        <v>109</v>
      </c>
      <c r="G589" s="94"/>
      <c r="H589" s="94"/>
      <c r="I589" s="94"/>
      <c r="J589" s="99" t="s">
        <v>24</v>
      </c>
      <c r="K589" s="94">
        <v>11.02</v>
      </c>
      <c r="L589" s="94"/>
      <c r="M589" s="94"/>
      <c r="N589" s="100" t="s">
        <v>24</v>
      </c>
      <c r="O589" s="663">
        <v>0.75</v>
      </c>
      <c r="P589" s="94"/>
      <c r="Q589" s="65">
        <v>2.85</v>
      </c>
      <c r="R589" s="99">
        <v>1.35</v>
      </c>
      <c r="S589" s="34"/>
      <c r="T589" s="1013">
        <f>SUM(K589:M589)*1.13+SUM(O589:R589)</f>
        <v>17.4026</v>
      </c>
      <c r="U589" s="1048"/>
      <c r="V589" s="14"/>
    </row>
    <row r="590" spans="1:22" ht="50.1" customHeight="1" thickBot="1" x14ac:dyDescent="0.25">
      <c r="A590" s="71">
        <v>13</v>
      </c>
      <c r="B590" s="85" t="s">
        <v>110</v>
      </c>
      <c r="C590" s="274" t="s">
        <v>111</v>
      </c>
      <c r="D590" s="222"/>
      <c r="E590" s="222"/>
      <c r="F590" s="62" t="s">
        <v>111</v>
      </c>
      <c r="G590" s="94">
        <v>10</v>
      </c>
      <c r="H590" s="94"/>
      <c r="I590" s="94"/>
      <c r="J590" s="99">
        <v>10</v>
      </c>
      <c r="K590" s="95">
        <v>4.79</v>
      </c>
      <c r="L590" s="94"/>
      <c r="M590" s="94"/>
      <c r="N590" s="113">
        <v>2.8740000000000001</v>
      </c>
      <c r="O590" s="94"/>
      <c r="P590" s="94"/>
      <c r="Q590" s="65">
        <v>2.85</v>
      </c>
      <c r="R590" s="99">
        <v>0.9</v>
      </c>
      <c r="S590" s="34"/>
      <c r="T590" s="1013">
        <f>SUM(K590:M590)*1.13+SUM(O590:R590)</f>
        <v>9.1626999999999992</v>
      </c>
      <c r="U590" s="1064"/>
      <c r="V590" s="14"/>
    </row>
    <row r="591" spans="1:22" ht="50.1" customHeight="1" thickBot="1" x14ac:dyDescent="0.25">
      <c r="A591" s="31">
        <v>14</v>
      </c>
      <c r="B591" s="85" t="s">
        <v>112</v>
      </c>
      <c r="C591" s="274" t="s">
        <v>113</v>
      </c>
      <c r="D591" s="214"/>
      <c r="E591" s="222"/>
      <c r="F591" s="62" t="s">
        <v>113</v>
      </c>
      <c r="G591" s="94">
        <v>10</v>
      </c>
      <c r="H591" s="94"/>
      <c r="I591" s="94"/>
      <c r="J591" s="99">
        <v>10</v>
      </c>
      <c r="K591" s="94">
        <v>3.3</v>
      </c>
      <c r="L591" s="94"/>
      <c r="M591" s="94"/>
      <c r="N591" s="100">
        <v>1.98</v>
      </c>
      <c r="O591" s="94"/>
      <c r="P591" s="94"/>
      <c r="Q591" s="65">
        <v>2.85</v>
      </c>
      <c r="R591" s="99">
        <v>1.35</v>
      </c>
      <c r="S591" s="34"/>
      <c r="T591" s="1013">
        <f>SUM(K591:M591)*1.13+SUM(O591:R591)</f>
        <v>7.9290000000000003</v>
      </c>
      <c r="U591" s="1064"/>
      <c r="V591" s="14"/>
    </row>
    <row r="592" spans="1:22" ht="50.1" customHeight="1" thickBot="1" x14ac:dyDescent="0.25">
      <c r="A592" s="31">
        <v>15</v>
      </c>
      <c r="B592" s="85" t="s">
        <v>127</v>
      </c>
      <c r="C592" s="274" t="s">
        <v>128</v>
      </c>
      <c r="D592" s="222"/>
      <c r="E592" s="222"/>
      <c r="F592" s="56" t="s">
        <v>128</v>
      </c>
      <c r="G592" s="94">
        <v>11.62</v>
      </c>
      <c r="H592" s="94"/>
      <c r="I592" s="94"/>
      <c r="J592" s="99">
        <v>11.62</v>
      </c>
      <c r="K592" s="94">
        <v>5.33</v>
      </c>
      <c r="L592" s="94"/>
      <c r="M592" s="94"/>
      <c r="N592" s="100">
        <v>4.6399999999999997</v>
      </c>
      <c r="O592" s="94"/>
      <c r="P592" s="94"/>
      <c r="Q592" s="65">
        <v>2.85</v>
      </c>
      <c r="R592" s="99">
        <v>1.35</v>
      </c>
      <c r="S592" s="34"/>
      <c r="T592" s="1013">
        <f>SUM(K592:M592)*1.13+SUM(O592:R592)</f>
        <v>10.222899999999999</v>
      </c>
      <c r="U592" s="1048"/>
      <c r="V592" s="14"/>
    </row>
    <row r="593" spans="1:23" ht="56.45" customHeight="1" thickBot="1" x14ac:dyDescent="0.25">
      <c r="A593" s="39">
        <v>16</v>
      </c>
      <c r="B593" s="40" t="s">
        <v>484</v>
      </c>
      <c r="C593" s="244" t="s">
        <v>494</v>
      </c>
      <c r="D593" s="41"/>
      <c r="E593" s="214"/>
      <c r="F593" s="41" t="s">
        <v>494</v>
      </c>
      <c r="G593" s="94">
        <v>22</v>
      </c>
      <c r="H593" s="94"/>
      <c r="I593" s="94"/>
      <c r="J593" s="96">
        <v>13.2</v>
      </c>
      <c r="K593" s="94">
        <v>7.5</v>
      </c>
      <c r="L593" s="94"/>
      <c r="M593" s="94"/>
      <c r="N593" s="113">
        <v>4.5</v>
      </c>
      <c r="O593" s="94"/>
      <c r="P593" s="94"/>
      <c r="Q593" s="99">
        <v>2.85</v>
      </c>
      <c r="R593" s="99"/>
      <c r="S593" s="34"/>
      <c r="T593" s="688">
        <f t="shared" ref="T593:T597" si="86">SUM(K593:M593)*1.13+SUM(O593:R593)</f>
        <v>11.324999999999999</v>
      </c>
      <c r="U593" s="989"/>
      <c r="V593" s="1030"/>
    </row>
    <row r="594" spans="1:23" ht="50.1" customHeight="1" x14ac:dyDescent="0.2">
      <c r="A594" s="1123">
        <v>17</v>
      </c>
      <c r="B594" s="1158" t="s">
        <v>159</v>
      </c>
      <c r="C594" s="275" t="s">
        <v>160</v>
      </c>
      <c r="D594" s="215"/>
      <c r="E594" s="215"/>
      <c r="F594" s="178" t="s">
        <v>160</v>
      </c>
      <c r="G594" s="45">
        <v>25.18</v>
      </c>
      <c r="H594" s="45"/>
      <c r="I594" s="45"/>
      <c r="J594" s="87">
        <v>12.59</v>
      </c>
      <c r="K594" s="45">
        <v>9.7100000000000009</v>
      </c>
      <c r="L594" s="45"/>
      <c r="M594" s="45"/>
      <c r="N594" s="88">
        <v>4.8499999999999996</v>
      </c>
      <c r="O594" s="45"/>
      <c r="P594" s="45"/>
      <c r="Q594" s="63">
        <v>2.85</v>
      </c>
      <c r="R594" s="87">
        <v>1.35</v>
      </c>
      <c r="S594" s="29"/>
      <c r="T594" s="690">
        <f t="shared" si="86"/>
        <v>15.1723</v>
      </c>
      <c r="U594" s="1044"/>
      <c r="V594" s="320"/>
    </row>
    <row r="595" spans="1:23" ht="50.1" customHeight="1" x14ac:dyDescent="0.2">
      <c r="A595" s="1124"/>
      <c r="B595" s="1159"/>
      <c r="C595" s="271" t="s">
        <v>161</v>
      </c>
      <c r="D595" s="216"/>
      <c r="E595" s="216"/>
      <c r="F595" s="179" t="s">
        <v>161</v>
      </c>
      <c r="G595" s="89">
        <v>25.18</v>
      </c>
      <c r="H595" s="89"/>
      <c r="I595" s="89"/>
      <c r="J595" s="90">
        <v>12.59</v>
      </c>
      <c r="K595" s="89">
        <v>9.2100000000000009</v>
      </c>
      <c r="L595" s="89"/>
      <c r="M595" s="89"/>
      <c r="N595" s="91">
        <v>4.5999999999999996</v>
      </c>
      <c r="O595" s="89"/>
      <c r="P595" s="89"/>
      <c r="Q595" s="26">
        <v>2.85</v>
      </c>
      <c r="R595" s="90">
        <v>1.35</v>
      </c>
      <c r="S595" s="27"/>
      <c r="T595" s="692">
        <f t="shared" si="86"/>
        <v>14.607299999999999</v>
      </c>
      <c r="U595" s="1038"/>
      <c r="V595" s="14"/>
    </row>
    <row r="596" spans="1:23" ht="50.1" customHeight="1" x14ac:dyDescent="0.2">
      <c r="A596" s="1124"/>
      <c r="B596" s="1159"/>
      <c r="C596" s="271" t="s">
        <v>162</v>
      </c>
      <c r="D596" s="216"/>
      <c r="E596" s="216"/>
      <c r="F596" s="179" t="s">
        <v>162</v>
      </c>
      <c r="G596" s="89">
        <v>25.18</v>
      </c>
      <c r="H596" s="89"/>
      <c r="I596" s="89"/>
      <c r="J596" s="90">
        <v>12.59</v>
      </c>
      <c r="K596" s="89">
        <v>7.43</v>
      </c>
      <c r="L596" s="89"/>
      <c r="M596" s="89"/>
      <c r="N596" s="91">
        <v>3.71</v>
      </c>
      <c r="O596" s="89"/>
      <c r="P596" s="89"/>
      <c r="Q596" s="26">
        <v>2.85</v>
      </c>
      <c r="R596" s="90">
        <v>1.35</v>
      </c>
      <c r="S596" s="27"/>
      <c r="T596" s="692">
        <f t="shared" si="86"/>
        <v>12.5959</v>
      </c>
      <c r="U596" s="1038"/>
      <c r="V596" s="14"/>
    </row>
    <row r="597" spans="1:23" ht="50.1" customHeight="1" thickBot="1" x14ac:dyDescent="0.25">
      <c r="A597" s="1125"/>
      <c r="B597" s="1160"/>
      <c r="C597" s="272" t="s">
        <v>163</v>
      </c>
      <c r="D597" s="217"/>
      <c r="E597" s="217"/>
      <c r="F597" s="180" t="s">
        <v>163</v>
      </c>
      <c r="G597" s="47">
        <v>25.18</v>
      </c>
      <c r="H597" s="47"/>
      <c r="I597" s="47"/>
      <c r="J597" s="92">
        <v>12.59</v>
      </c>
      <c r="K597" s="47">
        <v>6.29</v>
      </c>
      <c r="L597" s="47"/>
      <c r="M597" s="47"/>
      <c r="N597" s="93">
        <v>3.14</v>
      </c>
      <c r="O597" s="47"/>
      <c r="P597" s="47"/>
      <c r="Q597" s="64">
        <v>2.85</v>
      </c>
      <c r="R597" s="92">
        <v>1.35</v>
      </c>
      <c r="S597" s="30"/>
      <c r="T597" s="688">
        <f t="shared" si="86"/>
        <v>11.307700000000001</v>
      </c>
      <c r="U597" s="1043"/>
      <c r="V597" s="14"/>
    </row>
    <row r="598" spans="1:23" ht="75" customHeight="1" thickBot="1" x14ac:dyDescent="0.25">
      <c r="A598" s="31">
        <v>18</v>
      </c>
      <c r="B598" s="85" t="s">
        <v>191</v>
      </c>
      <c r="C598" s="274" t="s">
        <v>192</v>
      </c>
      <c r="D598" s="214"/>
      <c r="E598" s="214"/>
      <c r="F598" s="56" t="s">
        <v>192</v>
      </c>
      <c r="G598" s="94">
        <v>10</v>
      </c>
      <c r="H598" s="94"/>
      <c r="I598" s="94"/>
      <c r="J598" s="99">
        <v>6</v>
      </c>
      <c r="K598" s="94">
        <v>5</v>
      </c>
      <c r="L598" s="94"/>
      <c r="M598" s="94"/>
      <c r="N598" s="100">
        <v>3</v>
      </c>
      <c r="O598" s="94"/>
      <c r="P598" s="94"/>
      <c r="Q598" s="65">
        <v>2.85</v>
      </c>
      <c r="R598" s="99">
        <v>0.9</v>
      </c>
      <c r="S598" s="34"/>
      <c r="T598" s="688">
        <f t="shared" ref="T598" si="87">SUM(K598:M598)*1.13+SUM(O598:R598)</f>
        <v>9.3999999999999986</v>
      </c>
      <c r="U598" s="1048"/>
      <c r="V598" s="320"/>
      <c r="W598" s="19"/>
    </row>
    <row r="599" spans="1:23" ht="50.1" customHeight="1" thickBot="1" x14ac:dyDescent="0.25">
      <c r="A599" s="31">
        <v>19</v>
      </c>
      <c r="B599" s="352" t="s">
        <v>208</v>
      </c>
      <c r="C599" s="274" t="s">
        <v>209</v>
      </c>
      <c r="D599" s="214"/>
      <c r="E599" s="214"/>
      <c r="F599" s="56" t="s">
        <v>209</v>
      </c>
      <c r="G599" s="95">
        <v>21</v>
      </c>
      <c r="H599" s="95"/>
      <c r="I599" s="95"/>
      <c r="J599" s="96">
        <v>21</v>
      </c>
      <c r="K599" s="95">
        <v>6.53</v>
      </c>
      <c r="L599" s="95"/>
      <c r="M599" s="95"/>
      <c r="N599" s="113">
        <f>+K599*0.6</f>
        <v>3.9180000000000001</v>
      </c>
      <c r="O599" s="94"/>
      <c r="P599" s="94"/>
      <c r="Q599" s="65">
        <v>2.85</v>
      </c>
      <c r="R599" s="99">
        <v>1.35</v>
      </c>
      <c r="S599" s="34"/>
      <c r="T599" s="1013">
        <f t="shared" ref="T599:T600" si="88">SUM(K599:M599)*1.13+SUM(O599:R599)</f>
        <v>11.578900000000001</v>
      </c>
      <c r="U599" s="1048"/>
      <c r="V599" s="283"/>
    </row>
    <row r="600" spans="1:23" ht="76.150000000000006" customHeight="1" thickBot="1" x14ac:dyDescent="0.25">
      <c r="A600" s="31">
        <v>20</v>
      </c>
      <c r="B600" s="482" t="s">
        <v>478</v>
      </c>
      <c r="C600" s="274" t="s">
        <v>326</v>
      </c>
      <c r="D600" s="214"/>
      <c r="E600" s="214"/>
      <c r="F600" s="33" t="s">
        <v>326</v>
      </c>
      <c r="G600" s="94">
        <v>11.7</v>
      </c>
      <c r="H600" s="94"/>
      <c r="I600" s="94"/>
      <c r="J600" s="99">
        <v>11.7</v>
      </c>
      <c r="K600" s="94">
        <v>6.7</v>
      </c>
      <c r="L600" s="94"/>
      <c r="M600" s="94"/>
      <c r="N600" s="100">
        <v>4</v>
      </c>
      <c r="O600" s="94"/>
      <c r="P600" s="94"/>
      <c r="Q600" s="65">
        <v>2.85</v>
      </c>
      <c r="R600" s="99">
        <v>1.35</v>
      </c>
      <c r="S600" s="34"/>
      <c r="T600" s="1013">
        <f t="shared" si="88"/>
        <v>11.771000000000001</v>
      </c>
      <c r="U600" s="993"/>
      <c r="V600" s="283"/>
    </row>
    <row r="601" spans="1:23" ht="50.1" customHeight="1" x14ac:dyDescent="0.2">
      <c r="A601" s="1188">
        <v>21</v>
      </c>
      <c r="B601" s="1151" t="s">
        <v>914</v>
      </c>
      <c r="C601" s="247" t="s">
        <v>1009</v>
      </c>
      <c r="D601" s="196"/>
      <c r="E601" s="215"/>
      <c r="F601" s="196" t="s">
        <v>930</v>
      </c>
      <c r="G601" s="45">
        <v>10</v>
      </c>
      <c r="H601" s="45"/>
      <c r="I601" s="45"/>
      <c r="J601" s="86">
        <v>10</v>
      </c>
      <c r="K601" s="45">
        <v>3.8</v>
      </c>
      <c r="L601" s="45"/>
      <c r="M601" s="45"/>
      <c r="N601" s="110">
        <v>2</v>
      </c>
      <c r="O601" s="45"/>
      <c r="P601" s="45"/>
      <c r="Q601" s="720">
        <v>2.85</v>
      </c>
      <c r="R601" s="87"/>
      <c r="S601" s="29"/>
      <c r="T601" s="691">
        <f t="shared" ref="T601:T604" si="89">SUM(K601:M601)*1.13+SUM(O601:R601)</f>
        <v>7.1440000000000001</v>
      </c>
      <c r="U601" s="953"/>
      <c r="V601" s="320"/>
    </row>
    <row r="602" spans="1:23" ht="50.1" customHeight="1" thickBot="1" x14ac:dyDescent="0.25">
      <c r="A602" s="1190"/>
      <c r="B602" s="1153"/>
      <c r="C602" s="246" t="s">
        <v>1010</v>
      </c>
      <c r="D602" s="195"/>
      <c r="E602" s="217"/>
      <c r="F602" s="195" t="s">
        <v>929</v>
      </c>
      <c r="G602" s="47">
        <v>10</v>
      </c>
      <c r="H602" s="47"/>
      <c r="I602" s="47"/>
      <c r="J602" s="105">
        <v>10</v>
      </c>
      <c r="K602" s="47">
        <v>3.8</v>
      </c>
      <c r="L602" s="47"/>
      <c r="M602" s="47"/>
      <c r="N602" s="111">
        <v>2</v>
      </c>
      <c r="O602" s="47"/>
      <c r="P602" s="47"/>
      <c r="Q602" s="721">
        <v>2.85</v>
      </c>
      <c r="R602" s="92"/>
      <c r="S602" s="30"/>
      <c r="T602" s="914">
        <f t="shared" si="89"/>
        <v>7.1440000000000001</v>
      </c>
      <c r="U602" s="955"/>
      <c r="V602" s="14"/>
    </row>
    <row r="603" spans="1:23" ht="50.1" customHeight="1" thickBot="1" x14ac:dyDescent="0.25">
      <c r="A603" s="39">
        <v>22</v>
      </c>
      <c r="B603" s="483" t="s">
        <v>915</v>
      </c>
      <c r="C603" s="244" t="s">
        <v>1008</v>
      </c>
      <c r="D603" s="41"/>
      <c r="E603" s="214"/>
      <c r="F603" s="33"/>
      <c r="G603" s="94">
        <v>25</v>
      </c>
      <c r="H603" s="94"/>
      <c r="I603" s="94"/>
      <c r="J603" s="96"/>
      <c r="K603" s="94">
        <v>3.37</v>
      </c>
      <c r="L603" s="94"/>
      <c r="M603" s="94"/>
      <c r="N603" s="113"/>
      <c r="O603" s="94"/>
      <c r="P603" s="94"/>
      <c r="Q603" s="99">
        <v>2.85</v>
      </c>
      <c r="R603" s="99">
        <v>1.35</v>
      </c>
      <c r="S603" s="34"/>
      <c r="T603" s="691">
        <f t="shared" si="89"/>
        <v>8.0080999999999989</v>
      </c>
      <c r="U603" s="993"/>
      <c r="V603" s="14"/>
    </row>
    <row r="604" spans="1:23" ht="50.1" customHeight="1" thickBot="1" x14ac:dyDescent="0.25">
      <c r="A604" s="31">
        <v>23</v>
      </c>
      <c r="B604" s="85" t="s">
        <v>227</v>
      </c>
      <c r="C604" s="274" t="s">
        <v>228</v>
      </c>
      <c r="D604" s="214"/>
      <c r="E604" s="214"/>
      <c r="F604" s="56" t="s">
        <v>228</v>
      </c>
      <c r="G604" s="94">
        <v>10</v>
      </c>
      <c r="H604" s="94"/>
      <c r="I604" s="94"/>
      <c r="J604" s="99">
        <v>10</v>
      </c>
      <c r="K604" s="94">
        <v>6.08</v>
      </c>
      <c r="L604" s="94"/>
      <c r="M604" s="94"/>
      <c r="N604" s="100">
        <v>3.64</v>
      </c>
      <c r="O604" s="94"/>
      <c r="P604" s="94"/>
      <c r="Q604" s="65">
        <v>2.85</v>
      </c>
      <c r="R604" s="99">
        <v>1.35</v>
      </c>
      <c r="S604" s="34"/>
      <c r="T604" s="691">
        <f t="shared" si="89"/>
        <v>11.070399999999999</v>
      </c>
      <c r="U604" s="1048"/>
      <c r="V604" s="14"/>
    </row>
    <row r="605" spans="1:23" ht="50.1" customHeight="1" x14ac:dyDescent="0.25">
      <c r="A605" s="1228">
        <v>24</v>
      </c>
      <c r="B605" s="1252" t="s">
        <v>938</v>
      </c>
      <c r="C605" s="505" t="s">
        <v>737</v>
      </c>
      <c r="D605" s="1136"/>
      <c r="E605" s="1136"/>
      <c r="F605" s="178" t="s">
        <v>737</v>
      </c>
      <c r="G605" s="67">
        <v>13.9</v>
      </c>
      <c r="H605" s="67"/>
      <c r="I605" s="67"/>
      <c r="J605" s="86">
        <v>8.08</v>
      </c>
      <c r="K605" s="67">
        <v>6.18</v>
      </c>
      <c r="L605" s="67"/>
      <c r="M605" s="67"/>
      <c r="N605" s="110">
        <v>3.85</v>
      </c>
      <c r="O605" s="45"/>
      <c r="P605" s="45"/>
      <c r="Q605" s="63">
        <v>2.85</v>
      </c>
      <c r="R605" s="87">
        <v>1.35</v>
      </c>
      <c r="S605" s="29"/>
      <c r="T605" s="691">
        <f>SUM(K605:M605)*1.13+SUM(O605:R605)</f>
        <v>11.183399999999999</v>
      </c>
      <c r="U605" s="1044"/>
      <c r="V605" s="322"/>
    </row>
    <row r="606" spans="1:23" ht="50.1" customHeight="1" thickBot="1" x14ac:dyDescent="0.25">
      <c r="A606" s="1230"/>
      <c r="B606" s="1253"/>
      <c r="C606" s="535" t="s">
        <v>738</v>
      </c>
      <c r="D606" s="1138"/>
      <c r="E606" s="1138"/>
      <c r="F606" s="183" t="s">
        <v>738</v>
      </c>
      <c r="G606" s="104">
        <v>13.9</v>
      </c>
      <c r="H606" s="104"/>
      <c r="I606" s="104"/>
      <c r="J606" s="105">
        <v>8.08</v>
      </c>
      <c r="K606" s="104">
        <v>6.18</v>
      </c>
      <c r="L606" s="104"/>
      <c r="M606" s="104"/>
      <c r="N606" s="111">
        <v>3.85</v>
      </c>
      <c r="O606" s="47"/>
      <c r="P606" s="47"/>
      <c r="Q606" s="64">
        <v>2.85</v>
      </c>
      <c r="R606" s="92">
        <v>1.35</v>
      </c>
      <c r="S606" s="30"/>
      <c r="T606" s="914">
        <f>SUM(K606:M606)*1.13+SUM(O606:R606)</f>
        <v>11.183399999999999</v>
      </c>
      <c r="U606" s="995"/>
      <c r="V606" s="14"/>
    </row>
    <row r="607" spans="1:23" ht="50.1" customHeight="1" x14ac:dyDescent="0.2">
      <c r="A607" s="1123">
        <v>25</v>
      </c>
      <c r="B607" s="1126" t="s">
        <v>237</v>
      </c>
      <c r="C607" s="533" t="s">
        <v>748</v>
      </c>
      <c r="D607" s="1194"/>
      <c r="E607" s="1136"/>
      <c r="F607" s="181" t="s">
        <v>748</v>
      </c>
      <c r="G607" s="67">
        <v>20</v>
      </c>
      <c r="H607" s="45"/>
      <c r="I607" s="45"/>
      <c r="J607" s="86">
        <v>20</v>
      </c>
      <c r="K607" s="67">
        <v>6.9</v>
      </c>
      <c r="L607" s="45"/>
      <c r="M607" s="45"/>
      <c r="N607" s="110">
        <f>+K607*0.6</f>
        <v>4.1399999999999997</v>
      </c>
      <c r="O607" s="45"/>
      <c r="P607" s="45"/>
      <c r="Q607" s="63">
        <v>2.85</v>
      </c>
      <c r="R607" s="87">
        <v>1.35</v>
      </c>
      <c r="S607" s="29"/>
      <c r="T607" s="691">
        <f>SUM(K607:M607)*1.13+SUM(O607:R607)</f>
        <v>11.997</v>
      </c>
      <c r="U607" s="1040"/>
      <c r="V607" s="14"/>
    </row>
    <row r="608" spans="1:23" ht="50.1" customHeight="1" thickBot="1" x14ac:dyDescent="0.25">
      <c r="A608" s="1124"/>
      <c r="B608" s="1128"/>
      <c r="C608" s="535" t="s">
        <v>1047</v>
      </c>
      <c r="D608" s="1135"/>
      <c r="E608" s="1138"/>
      <c r="F608" s="170" t="s">
        <v>1047</v>
      </c>
      <c r="G608" s="104">
        <v>20</v>
      </c>
      <c r="H608" s="47"/>
      <c r="I608" s="47"/>
      <c r="J608" s="105">
        <v>20</v>
      </c>
      <c r="K608" s="104">
        <v>6.9</v>
      </c>
      <c r="L608" s="47"/>
      <c r="M608" s="47"/>
      <c r="N608" s="111">
        <f>+K608*0.6</f>
        <v>4.1399999999999997</v>
      </c>
      <c r="O608" s="47"/>
      <c r="P608" s="47"/>
      <c r="Q608" s="64">
        <v>2.85</v>
      </c>
      <c r="R608" s="92">
        <v>1.35</v>
      </c>
      <c r="S608" s="30"/>
      <c r="T608" s="914">
        <f>SUM(K608:M608)*1.13+SUM(O608:R608)</f>
        <v>11.997</v>
      </c>
      <c r="U608" s="995"/>
      <c r="V608" s="14"/>
    </row>
    <row r="609" spans="1:23" ht="87" customHeight="1" x14ac:dyDescent="0.2">
      <c r="A609" s="1123">
        <v>26</v>
      </c>
      <c r="B609" s="1126" t="s">
        <v>249</v>
      </c>
      <c r="C609" s="275" t="s">
        <v>1146</v>
      </c>
      <c r="D609" s="215"/>
      <c r="E609" s="215"/>
      <c r="F609" s="178" t="s">
        <v>1146</v>
      </c>
      <c r="G609" s="45">
        <v>13.38</v>
      </c>
      <c r="H609" s="45"/>
      <c r="I609" s="45"/>
      <c r="J609" s="87">
        <v>13.38</v>
      </c>
      <c r="K609" s="45">
        <v>4.46</v>
      </c>
      <c r="L609" s="45"/>
      <c r="M609" s="45"/>
      <c r="N609" s="88">
        <v>2.68</v>
      </c>
      <c r="O609" s="656">
        <v>0.27</v>
      </c>
      <c r="P609" s="656">
        <v>1.63</v>
      </c>
      <c r="Q609" s="63">
        <v>2.85</v>
      </c>
      <c r="R609" s="87">
        <v>0.41</v>
      </c>
      <c r="S609" s="29"/>
      <c r="T609" s="691">
        <f t="shared" ref="T609:T610" si="90">SUM(K609:M609)*1.13+SUM(O609:R609)</f>
        <v>10.1998</v>
      </c>
      <c r="U609" s="1061" t="s">
        <v>972</v>
      </c>
      <c r="V609" s="323"/>
      <c r="W609" s="19"/>
    </row>
    <row r="610" spans="1:23" ht="58.5" customHeight="1" x14ac:dyDescent="0.2">
      <c r="A610" s="1124"/>
      <c r="B610" s="1127"/>
      <c r="C610" s="503" t="s">
        <v>767</v>
      </c>
      <c r="D610" s="1137"/>
      <c r="E610" s="1137"/>
      <c r="F610" s="179" t="s">
        <v>767</v>
      </c>
      <c r="G610" s="89">
        <v>13.38</v>
      </c>
      <c r="H610" s="89"/>
      <c r="I610" s="89"/>
      <c r="J610" s="90">
        <v>13.38</v>
      </c>
      <c r="K610" s="89">
        <v>4.46</v>
      </c>
      <c r="L610" s="89"/>
      <c r="M610" s="89"/>
      <c r="N610" s="91">
        <v>2.68</v>
      </c>
      <c r="O610" s="656">
        <v>0.27</v>
      </c>
      <c r="P610" s="89"/>
      <c r="Q610" s="26">
        <v>2.85</v>
      </c>
      <c r="R610" s="90">
        <v>1.35</v>
      </c>
      <c r="S610" s="27"/>
      <c r="T610" s="692">
        <f t="shared" si="90"/>
        <v>9.5098000000000003</v>
      </c>
      <c r="U610" s="1038" t="s">
        <v>972</v>
      </c>
      <c r="V610" s="283"/>
      <c r="W610" s="19"/>
    </row>
    <row r="611" spans="1:23" ht="58.5" customHeight="1" x14ac:dyDescent="0.2">
      <c r="A611" s="1124"/>
      <c r="B611" s="1127"/>
      <c r="C611" s="503" t="s">
        <v>768</v>
      </c>
      <c r="D611" s="1137"/>
      <c r="E611" s="1137"/>
      <c r="F611" s="179" t="s">
        <v>768</v>
      </c>
      <c r="G611" s="89">
        <v>13.38</v>
      </c>
      <c r="H611" s="89"/>
      <c r="I611" s="89"/>
      <c r="J611" s="90">
        <v>13.38</v>
      </c>
      <c r="K611" s="89">
        <v>4.46</v>
      </c>
      <c r="L611" s="89"/>
      <c r="M611" s="89"/>
      <c r="N611" s="91">
        <v>2.68</v>
      </c>
      <c r="O611" s="656">
        <v>0.27</v>
      </c>
      <c r="P611" s="89"/>
      <c r="Q611" s="26">
        <v>2.85</v>
      </c>
      <c r="R611" s="90">
        <v>1.35</v>
      </c>
      <c r="S611" s="27"/>
      <c r="T611" s="913">
        <f t="shared" ref="T611:T627" si="91">SUM(K611:M611)*1.13+SUM(O611:R611)</f>
        <v>9.5098000000000003</v>
      </c>
      <c r="U611" s="1038"/>
      <c r="V611" s="283"/>
      <c r="W611" s="19"/>
    </row>
    <row r="612" spans="1:23" ht="50.1" customHeight="1" x14ac:dyDescent="0.2">
      <c r="A612" s="1124"/>
      <c r="B612" s="1127"/>
      <c r="C612" s="503" t="s">
        <v>769</v>
      </c>
      <c r="D612" s="1137"/>
      <c r="E612" s="1137"/>
      <c r="F612" s="179" t="s">
        <v>769</v>
      </c>
      <c r="G612" s="89">
        <v>13.38</v>
      </c>
      <c r="H612" s="89"/>
      <c r="I612" s="89"/>
      <c r="J612" s="90">
        <v>13.38</v>
      </c>
      <c r="K612" s="89">
        <v>4.46</v>
      </c>
      <c r="L612" s="89"/>
      <c r="M612" s="89"/>
      <c r="N612" s="91">
        <v>2.68</v>
      </c>
      <c r="O612" s="656">
        <v>0.27</v>
      </c>
      <c r="P612" s="89"/>
      <c r="Q612" s="26">
        <v>2.85</v>
      </c>
      <c r="R612" s="90">
        <v>1.35</v>
      </c>
      <c r="S612" s="27"/>
      <c r="T612" s="692">
        <f t="shared" si="91"/>
        <v>9.5098000000000003</v>
      </c>
      <c r="U612" s="1038"/>
      <c r="V612" s="1256"/>
      <c r="W612" s="19"/>
    </row>
    <row r="613" spans="1:23" ht="50.1" customHeight="1" x14ac:dyDescent="0.2">
      <c r="A613" s="1124"/>
      <c r="B613" s="1127"/>
      <c r="C613" s="503" t="s">
        <v>770</v>
      </c>
      <c r="D613" s="1137"/>
      <c r="E613" s="1137"/>
      <c r="F613" s="179" t="s">
        <v>770</v>
      </c>
      <c r="G613" s="89">
        <v>13.38</v>
      </c>
      <c r="H613" s="89"/>
      <c r="I613" s="89"/>
      <c r="J613" s="90">
        <v>13.38</v>
      </c>
      <c r="K613" s="89">
        <v>4.46</v>
      </c>
      <c r="L613" s="89"/>
      <c r="M613" s="89"/>
      <c r="N613" s="91">
        <v>2.68</v>
      </c>
      <c r="O613" s="656">
        <v>0.27</v>
      </c>
      <c r="P613" s="89"/>
      <c r="Q613" s="26">
        <v>2.85</v>
      </c>
      <c r="R613" s="90">
        <v>1.35</v>
      </c>
      <c r="S613" s="27"/>
      <c r="T613" s="692">
        <f t="shared" si="91"/>
        <v>9.5098000000000003</v>
      </c>
      <c r="U613" s="1038"/>
      <c r="V613" s="1256"/>
      <c r="W613" s="19"/>
    </row>
    <row r="614" spans="1:23" ht="50.1" customHeight="1" x14ac:dyDescent="0.2">
      <c r="A614" s="1124"/>
      <c r="B614" s="1127"/>
      <c r="C614" s="503" t="s">
        <v>771</v>
      </c>
      <c r="D614" s="1137"/>
      <c r="E614" s="1137"/>
      <c r="F614" s="179" t="s">
        <v>771</v>
      </c>
      <c r="G614" s="89">
        <v>13.38</v>
      </c>
      <c r="H614" s="89"/>
      <c r="I614" s="89"/>
      <c r="J614" s="90">
        <v>13.38</v>
      </c>
      <c r="K614" s="89">
        <v>4.46</v>
      </c>
      <c r="L614" s="89"/>
      <c r="M614" s="89"/>
      <c r="N614" s="91">
        <v>2.68</v>
      </c>
      <c r="O614" s="656">
        <v>0.27</v>
      </c>
      <c r="P614" s="89"/>
      <c r="Q614" s="26">
        <v>2.85</v>
      </c>
      <c r="R614" s="90">
        <v>1.35</v>
      </c>
      <c r="S614" s="27"/>
      <c r="T614" s="692">
        <f t="shared" si="91"/>
        <v>9.5098000000000003</v>
      </c>
      <c r="U614" s="1038"/>
      <c r="V614" s="1256"/>
      <c r="W614" s="19"/>
    </row>
    <row r="615" spans="1:23" ht="50.1" customHeight="1" x14ac:dyDescent="0.2">
      <c r="A615" s="1124"/>
      <c r="B615" s="1127"/>
      <c r="C615" s="503" t="s">
        <v>772</v>
      </c>
      <c r="D615" s="1137"/>
      <c r="E615" s="1137"/>
      <c r="F615" s="179" t="s">
        <v>772</v>
      </c>
      <c r="G615" s="89">
        <v>13.38</v>
      </c>
      <c r="H615" s="89"/>
      <c r="I615" s="89"/>
      <c r="J615" s="90">
        <v>13.38</v>
      </c>
      <c r="K615" s="89">
        <v>4.46</v>
      </c>
      <c r="L615" s="89"/>
      <c r="M615" s="89"/>
      <c r="N615" s="91">
        <v>2.68</v>
      </c>
      <c r="O615" s="656">
        <v>3</v>
      </c>
      <c r="P615" s="89"/>
      <c r="Q615" s="26">
        <v>2.85</v>
      </c>
      <c r="R615" s="90">
        <v>1.35</v>
      </c>
      <c r="S615" s="27"/>
      <c r="T615" s="692">
        <f t="shared" si="91"/>
        <v>12.239799999999999</v>
      </c>
      <c r="U615" s="1038"/>
      <c r="V615" s="1256"/>
      <c r="W615" s="19"/>
    </row>
    <row r="616" spans="1:23" ht="50.1" customHeight="1" x14ac:dyDescent="0.2">
      <c r="A616" s="1124"/>
      <c r="B616" s="1127"/>
      <c r="C616" s="503" t="s">
        <v>773</v>
      </c>
      <c r="D616" s="1137"/>
      <c r="E616" s="1137"/>
      <c r="F616" s="179" t="s">
        <v>773</v>
      </c>
      <c r="G616" s="89">
        <v>13.38</v>
      </c>
      <c r="H616" s="89"/>
      <c r="I616" s="89"/>
      <c r="J616" s="90">
        <v>13.38</v>
      </c>
      <c r="K616" s="89">
        <v>4.46</v>
      </c>
      <c r="L616" s="89"/>
      <c r="M616" s="89"/>
      <c r="N616" s="91">
        <v>2.68</v>
      </c>
      <c r="O616" s="656">
        <v>0.27</v>
      </c>
      <c r="P616" s="89"/>
      <c r="Q616" s="26">
        <v>2.85</v>
      </c>
      <c r="R616" s="90">
        <v>1.35</v>
      </c>
      <c r="S616" s="27"/>
      <c r="T616" s="692">
        <f t="shared" si="91"/>
        <v>9.5098000000000003</v>
      </c>
      <c r="U616" s="1038"/>
      <c r="V616" s="1256"/>
      <c r="W616" s="19"/>
    </row>
    <row r="617" spans="1:23" ht="50.1" customHeight="1" x14ac:dyDescent="0.2">
      <c r="A617" s="1124"/>
      <c r="B617" s="1127"/>
      <c r="C617" s="503" t="s">
        <v>774</v>
      </c>
      <c r="D617" s="1137"/>
      <c r="E617" s="1137"/>
      <c r="F617" s="179" t="s">
        <v>774</v>
      </c>
      <c r="G617" s="89">
        <v>13.38</v>
      </c>
      <c r="H617" s="89"/>
      <c r="I617" s="89"/>
      <c r="J617" s="90">
        <v>13.38</v>
      </c>
      <c r="K617" s="89">
        <v>4.46</v>
      </c>
      <c r="L617" s="89"/>
      <c r="M617" s="89"/>
      <c r="N617" s="91">
        <v>2.68</v>
      </c>
      <c r="O617" s="656">
        <v>0.27</v>
      </c>
      <c r="P617" s="89"/>
      <c r="Q617" s="26">
        <v>2.85</v>
      </c>
      <c r="R617" s="90">
        <v>1.35</v>
      </c>
      <c r="S617" s="27"/>
      <c r="T617" s="692">
        <f t="shared" si="91"/>
        <v>9.5098000000000003</v>
      </c>
      <c r="U617" s="1038"/>
      <c r="V617" s="1256"/>
      <c r="W617" s="19"/>
    </row>
    <row r="618" spans="1:23" ht="50.1" customHeight="1" x14ac:dyDescent="0.2">
      <c r="A618" s="1124"/>
      <c r="B618" s="1127"/>
      <c r="C618" s="503" t="s">
        <v>775</v>
      </c>
      <c r="D618" s="1137"/>
      <c r="E618" s="1137"/>
      <c r="F618" s="179" t="s">
        <v>775</v>
      </c>
      <c r="G618" s="89">
        <v>13.38</v>
      </c>
      <c r="H618" s="89"/>
      <c r="I618" s="89"/>
      <c r="J618" s="90">
        <v>13.38</v>
      </c>
      <c r="K618" s="89">
        <v>4.46</v>
      </c>
      <c r="L618" s="89"/>
      <c r="M618" s="89"/>
      <c r="N618" s="91">
        <v>2.68</v>
      </c>
      <c r="O618" s="656">
        <v>0.27</v>
      </c>
      <c r="P618" s="89"/>
      <c r="Q618" s="26">
        <v>2.85</v>
      </c>
      <c r="R618" s="90">
        <v>1.35</v>
      </c>
      <c r="S618" s="27"/>
      <c r="T618" s="692">
        <f t="shared" si="91"/>
        <v>9.5098000000000003</v>
      </c>
      <c r="U618" s="1038"/>
      <c r="V618" s="1256"/>
      <c r="W618" s="19"/>
    </row>
    <row r="619" spans="1:23" ht="50.1" customHeight="1" x14ac:dyDescent="0.2">
      <c r="A619" s="1124"/>
      <c r="B619" s="1127"/>
      <c r="C619" s="503" t="s">
        <v>776</v>
      </c>
      <c r="D619" s="1137"/>
      <c r="E619" s="1137"/>
      <c r="F619" s="179" t="s">
        <v>776</v>
      </c>
      <c r="G619" s="89">
        <v>13.38</v>
      </c>
      <c r="H619" s="89"/>
      <c r="I619" s="89"/>
      <c r="J619" s="90">
        <v>13.38</v>
      </c>
      <c r="K619" s="89">
        <v>4.46</v>
      </c>
      <c r="L619" s="89"/>
      <c r="M619" s="89"/>
      <c r="N619" s="91">
        <v>2.68</v>
      </c>
      <c r="O619" s="656">
        <v>0.27</v>
      </c>
      <c r="P619" s="89"/>
      <c r="Q619" s="26">
        <v>2.85</v>
      </c>
      <c r="R619" s="90">
        <v>1.35</v>
      </c>
      <c r="S619" s="27"/>
      <c r="T619" s="692">
        <f t="shared" si="91"/>
        <v>9.5098000000000003</v>
      </c>
      <c r="U619" s="1038"/>
      <c r="V619" s="1256"/>
      <c r="W619" s="19"/>
    </row>
    <row r="620" spans="1:23" ht="50.1" customHeight="1" x14ac:dyDescent="0.2">
      <c r="A620" s="1124"/>
      <c r="B620" s="1127"/>
      <c r="C620" s="503" t="s">
        <v>777</v>
      </c>
      <c r="D620" s="1137"/>
      <c r="E620" s="1137"/>
      <c r="F620" s="179" t="s">
        <v>777</v>
      </c>
      <c r="G620" s="89">
        <v>13.38</v>
      </c>
      <c r="H620" s="89"/>
      <c r="I620" s="89"/>
      <c r="J620" s="90">
        <v>13.38</v>
      </c>
      <c r="K620" s="89">
        <v>4.46</v>
      </c>
      <c r="L620" s="89"/>
      <c r="M620" s="89"/>
      <c r="N620" s="91">
        <v>2.68</v>
      </c>
      <c r="O620" s="656">
        <v>0.27</v>
      </c>
      <c r="P620" s="89"/>
      <c r="Q620" s="26">
        <v>2.85</v>
      </c>
      <c r="R620" s="90">
        <v>1.35</v>
      </c>
      <c r="S620" s="27"/>
      <c r="T620" s="692">
        <f t="shared" si="91"/>
        <v>9.5098000000000003</v>
      </c>
      <c r="U620" s="1038"/>
      <c r="V620" s="1256"/>
      <c r="W620" s="19"/>
    </row>
    <row r="621" spans="1:23" ht="50.1" customHeight="1" x14ac:dyDescent="0.2">
      <c r="A621" s="1124"/>
      <c r="B621" s="1127"/>
      <c r="C621" s="503" t="s">
        <v>778</v>
      </c>
      <c r="D621" s="1137"/>
      <c r="E621" s="1137"/>
      <c r="F621" s="179" t="s">
        <v>778</v>
      </c>
      <c r="G621" s="89">
        <v>13.38</v>
      </c>
      <c r="H621" s="89"/>
      <c r="I621" s="89"/>
      <c r="J621" s="90">
        <v>13.38</v>
      </c>
      <c r="K621" s="89">
        <v>4.46</v>
      </c>
      <c r="L621" s="89"/>
      <c r="M621" s="89"/>
      <c r="N621" s="91">
        <v>2.68</v>
      </c>
      <c r="O621" s="656">
        <v>0.27</v>
      </c>
      <c r="P621" s="89"/>
      <c r="Q621" s="26">
        <v>2.85</v>
      </c>
      <c r="R621" s="90">
        <v>1.35</v>
      </c>
      <c r="S621" s="27"/>
      <c r="T621" s="692">
        <f t="shared" si="91"/>
        <v>9.5098000000000003</v>
      </c>
      <c r="U621" s="1038"/>
      <c r="V621" s="1256"/>
      <c r="W621" s="19"/>
    </row>
    <row r="622" spans="1:23" ht="50.1" customHeight="1" x14ac:dyDescent="0.2">
      <c r="A622" s="1124"/>
      <c r="B622" s="1127"/>
      <c r="C622" s="534" t="s">
        <v>779</v>
      </c>
      <c r="D622" s="1137"/>
      <c r="E622" s="1137"/>
      <c r="F622" s="182" t="s">
        <v>779</v>
      </c>
      <c r="G622" s="89">
        <v>13.38</v>
      </c>
      <c r="H622" s="89"/>
      <c r="I622" s="89"/>
      <c r="J622" s="90">
        <v>13.38</v>
      </c>
      <c r="K622" s="89">
        <v>4.46</v>
      </c>
      <c r="L622" s="89"/>
      <c r="M622" s="89"/>
      <c r="N622" s="91">
        <v>2.68</v>
      </c>
      <c r="O622" s="50">
        <v>0.27</v>
      </c>
      <c r="P622" s="89"/>
      <c r="Q622" s="26">
        <v>2.85</v>
      </c>
      <c r="R622" s="90">
        <v>1.35</v>
      </c>
      <c r="S622" s="27"/>
      <c r="T622" s="692">
        <f t="shared" si="91"/>
        <v>9.5098000000000003</v>
      </c>
      <c r="U622" s="1041"/>
      <c r="V622" s="1256"/>
      <c r="W622" s="19"/>
    </row>
    <row r="623" spans="1:23" ht="50.1" customHeight="1" x14ac:dyDescent="0.2">
      <c r="A623" s="1124"/>
      <c r="B623" s="1127"/>
      <c r="C623" s="271" t="s">
        <v>363</v>
      </c>
      <c r="D623" s="216"/>
      <c r="E623" s="216"/>
      <c r="F623" s="179" t="s">
        <v>363</v>
      </c>
      <c r="G623" s="89">
        <v>13.38</v>
      </c>
      <c r="H623" s="89"/>
      <c r="I623" s="89"/>
      <c r="J623" s="90">
        <v>13.38</v>
      </c>
      <c r="K623" s="89">
        <v>4.46</v>
      </c>
      <c r="L623" s="89"/>
      <c r="M623" s="89"/>
      <c r="N623" s="91">
        <v>1.34</v>
      </c>
      <c r="O623" s="656">
        <v>0.27</v>
      </c>
      <c r="P623" s="89"/>
      <c r="Q623" s="26">
        <v>2.85</v>
      </c>
      <c r="R623" s="90">
        <v>1.35</v>
      </c>
      <c r="S623" s="27"/>
      <c r="T623" s="692">
        <f t="shared" si="91"/>
        <v>9.5098000000000003</v>
      </c>
      <c r="U623" s="1038"/>
      <c r="V623" s="1256"/>
      <c r="W623" s="19"/>
    </row>
    <row r="624" spans="1:23" ht="50.1" customHeight="1" thickBot="1" x14ac:dyDescent="0.25">
      <c r="A624" s="1125"/>
      <c r="B624" s="1128"/>
      <c r="C624" s="272" t="s">
        <v>364</v>
      </c>
      <c r="D624" s="217"/>
      <c r="E624" s="217"/>
      <c r="F624" s="180" t="s">
        <v>364</v>
      </c>
      <c r="G624" s="47">
        <v>13.38</v>
      </c>
      <c r="H624" s="47"/>
      <c r="I624" s="47"/>
      <c r="J624" s="92">
        <v>13.38</v>
      </c>
      <c r="K624" s="47">
        <v>4.46</v>
      </c>
      <c r="L624" s="47"/>
      <c r="M624" s="47"/>
      <c r="N624" s="93">
        <v>2.68</v>
      </c>
      <c r="O624" s="658">
        <v>0.27</v>
      </c>
      <c r="P624" s="47"/>
      <c r="Q624" s="64">
        <v>2.85</v>
      </c>
      <c r="R624" s="92">
        <v>1.35</v>
      </c>
      <c r="S624" s="30"/>
      <c r="T624" s="688">
        <f t="shared" si="91"/>
        <v>9.5098000000000003</v>
      </c>
      <c r="U624" s="1043"/>
      <c r="V624" s="1256"/>
      <c r="W624" s="19"/>
    </row>
    <row r="625" spans="1:22" ht="50.1" customHeight="1" thickBot="1" x14ac:dyDescent="0.25">
      <c r="A625" s="31">
        <v>27</v>
      </c>
      <c r="B625" s="40" t="s">
        <v>412</v>
      </c>
      <c r="C625" s="274" t="s">
        <v>135</v>
      </c>
      <c r="D625" s="222"/>
      <c r="E625" s="222"/>
      <c r="F625" s="56" t="s">
        <v>135</v>
      </c>
      <c r="G625" s="95">
        <v>13</v>
      </c>
      <c r="H625" s="94"/>
      <c r="I625" s="94"/>
      <c r="J625" s="97">
        <v>7.8</v>
      </c>
      <c r="K625" s="95">
        <v>4.75</v>
      </c>
      <c r="L625" s="94"/>
      <c r="M625" s="94"/>
      <c r="N625" s="66" t="s">
        <v>316</v>
      </c>
      <c r="O625" s="94"/>
      <c r="P625" s="94"/>
      <c r="Q625" s="65">
        <v>2.85</v>
      </c>
      <c r="R625" s="99">
        <v>1.35</v>
      </c>
      <c r="S625" s="34"/>
      <c r="T625" s="688">
        <f t="shared" si="91"/>
        <v>9.567499999999999</v>
      </c>
      <c r="U625" s="1048"/>
      <c r="V625" s="1031"/>
    </row>
    <row r="626" spans="1:22" ht="50.1" customHeight="1" thickBot="1" x14ac:dyDescent="0.25">
      <c r="A626" s="31">
        <v>28</v>
      </c>
      <c r="B626" s="85" t="s">
        <v>279</v>
      </c>
      <c r="C626" s="274" t="s">
        <v>280</v>
      </c>
      <c r="D626" s="214"/>
      <c r="E626" s="214"/>
      <c r="F626" s="56" t="s">
        <v>280</v>
      </c>
      <c r="G626" s="95">
        <v>15</v>
      </c>
      <c r="H626" s="94"/>
      <c r="I626" s="94"/>
      <c r="J626" s="96">
        <v>9</v>
      </c>
      <c r="K626" s="94">
        <v>3.65</v>
      </c>
      <c r="L626" s="94"/>
      <c r="M626" s="94"/>
      <c r="N626" s="100">
        <v>2.19</v>
      </c>
      <c r="O626" s="94"/>
      <c r="P626" s="94"/>
      <c r="Q626" s="65">
        <v>2.85</v>
      </c>
      <c r="R626" s="99">
        <v>1.35</v>
      </c>
      <c r="S626" s="34"/>
      <c r="T626" s="688">
        <f t="shared" si="91"/>
        <v>8.3245000000000005</v>
      </c>
      <c r="U626" s="1048"/>
      <c r="V626" s="14"/>
    </row>
    <row r="627" spans="1:22" ht="66.75" customHeight="1" thickBot="1" x14ac:dyDescent="0.25">
      <c r="A627" s="31">
        <v>29</v>
      </c>
      <c r="B627" s="85" t="s">
        <v>474</v>
      </c>
      <c r="C627" s="248" t="s">
        <v>1044</v>
      </c>
      <c r="D627" s="214"/>
      <c r="E627" s="214"/>
      <c r="F627" s="33" t="s">
        <v>1044</v>
      </c>
      <c r="G627" s="162" t="s">
        <v>26</v>
      </c>
      <c r="H627" s="94"/>
      <c r="I627" s="94"/>
      <c r="J627" s="115"/>
      <c r="K627" s="94">
        <v>9</v>
      </c>
      <c r="L627" s="94"/>
      <c r="M627" s="94"/>
      <c r="N627" s="65" t="s">
        <v>316</v>
      </c>
      <c r="O627" s="94"/>
      <c r="P627" s="94"/>
      <c r="Q627" s="65">
        <v>2.85</v>
      </c>
      <c r="R627" s="99">
        <v>1.35</v>
      </c>
      <c r="S627" s="37"/>
      <c r="T627" s="688">
        <f t="shared" si="91"/>
        <v>14.369999999999997</v>
      </c>
      <c r="U627" s="993"/>
      <c r="V627" s="14"/>
    </row>
    <row r="628" spans="1:22" s="15" customFormat="1" ht="40.5" customHeight="1" thickBot="1" x14ac:dyDescent="0.25">
      <c r="A628" s="31">
        <v>30</v>
      </c>
      <c r="B628" s="85" t="s">
        <v>290</v>
      </c>
      <c r="C628" s="274" t="s">
        <v>291</v>
      </c>
      <c r="D628" s="214"/>
      <c r="E628" s="214"/>
      <c r="F628" s="56" t="s">
        <v>291</v>
      </c>
      <c r="G628" s="95">
        <v>20</v>
      </c>
      <c r="H628" s="94"/>
      <c r="I628" s="94"/>
      <c r="J628" s="99">
        <v>12</v>
      </c>
      <c r="K628" s="94">
        <v>6</v>
      </c>
      <c r="L628" s="94"/>
      <c r="M628" s="94"/>
      <c r="N628" s="113">
        <v>3.6</v>
      </c>
      <c r="O628" s="94"/>
      <c r="P628" s="94"/>
      <c r="Q628" s="65">
        <v>2.85</v>
      </c>
      <c r="R628" s="99">
        <v>1.35</v>
      </c>
      <c r="S628" s="34"/>
      <c r="T628" s="688">
        <f>SUM(K628:M628)*1.13+SUM(O628:R628)</f>
        <v>10.98</v>
      </c>
      <c r="U628" s="1048"/>
      <c r="V628" s="14"/>
    </row>
    <row r="629" spans="1:22" ht="50.1" customHeight="1" x14ac:dyDescent="0.2">
      <c r="A629" s="1123">
        <v>31</v>
      </c>
      <c r="B629" s="1158" t="s">
        <v>980</v>
      </c>
      <c r="C629" s="275" t="s">
        <v>296</v>
      </c>
      <c r="D629" s="215"/>
      <c r="E629" s="215"/>
      <c r="F629" s="178" t="s">
        <v>296</v>
      </c>
      <c r="G629" s="45">
        <v>6</v>
      </c>
      <c r="H629" s="45"/>
      <c r="I629" s="45"/>
      <c r="J629" s="87">
        <v>3.51</v>
      </c>
      <c r="K629" s="45">
        <v>4.95</v>
      </c>
      <c r="L629" s="45"/>
      <c r="M629" s="45"/>
      <c r="N629" s="88">
        <v>2.8</v>
      </c>
      <c r="O629" s="45"/>
      <c r="P629" s="659">
        <v>1.55</v>
      </c>
      <c r="Q629" s="63">
        <v>2.85</v>
      </c>
      <c r="R629" s="86">
        <v>1.35</v>
      </c>
      <c r="S629" s="29"/>
      <c r="T629" s="689">
        <f t="shared" ref="T629" si="92">SUM(K629:M629)*1.13+SUM(O629:R629)</f>
        <v>11.343499999999999</v>
      </c>
      <c r="U629" s="1162" t="s">
        <v>979</v>
      </c>
      <c r="V629" s="14"/>
    </row>
    <row r="630" spans="1:22" ht="50.1" customHeight="1" x14ac:dyDescent="0.2">
      <c r="A630" s="1124"/>
      <c r="B630" s="1159"/>
      <c r="C630" s="503" t="s">
        <v>702</v>
      </c>
      <c r="D630" s="1137"/>
      <c r="E630" s="1137"/>
      <c r="F630" s="179" t="s">
        <v>702</v>
      </c>
      <c r="G630" s="89">
        <v>6</v>
      </c>
      <c r="H630" s="89"/>
      <c r="I630" s="89"/>
      <c r="J630" s="90">
        <v>3.51</v>
      </c>
      <c r="K630" s="89">
        <v>4.95</v>
      </c>
      <c r="L630" s="89"/>
      <c r="M630" s="89"/>
      <c r="N630" s="91">
        <v>2.8</v>
      </c>
      <c r="O630" s="89"/>
      <c r="P630" s="656">
        <v>1.55</v>
      </c>
      <c r="Q630" s="26">
        <v>2.85</v>
      </c>
      <c r="R630" s="55">
        <v>1.35</v>
      </c>
      <c r="S630" s="27"/>
      <c r="T630" s="689">
        <f>SUM(K630:M630)*1.13+SUM(O630:R630)</f>
        <v>11.343499999999999</v>
      </c>
      <c r="U630" s="1163"/>
      <c r="V630" s="14"/>
    </row>
    <row r="631" spans="1:22" ht="50.1" customHeight="1" x14ac:dyDescent="0.2">
      <c r="A631" s="1124"/>
      <c r="B631" s="1159"/>
      <c r="C631" s="503" t="s">
        <v>23</v>
      </c>
      <c r="D631" s="1137"/>
      <c r="E631" s="1137"/>
      <c r="F631" s="179" t="s">
        <v>23</v>
      </c>
      <c r="G631" s="89">
        <v>6</v>
      </c>
      <c r="H631" s="89"/>
      <c r="I631" s="89"/>
      <c r="J631" s="90">
        <v>3.51</v>
      </c>
      <c r="K631" s="89">
        <v>4.95</v>
      </c>
      <c r="L631" s="89"/>
      <c r="M631" s="89"/>
      <c r="N631" s="91">
        <v>2.8</v>
      </c>
      <c r="O631" s="656">
        <v>1</v>
      </c>
      <c r="P631" s="656">
        <v>2.81</v>
      </c>
      <c r="Q631" s="26">
        <v>2.85</v>
      </c>
      <c r="R631" s="55">
        <v>1.35</v>
      </c>
      <c r="S631" s="27"/>
      <c r="T631" s="689">
        <f t="shared" ref="T631:T635" si="93">SUM(K631:M631)*1.13+SUM(O631:R631)</f>
        <v>13.6035</v>
      </c>
      <c r="U631" s="1163"/>
      <c r="V631" s="14"/>
    </row>
    <row r="632" spans="1:22" ht="50.1" customHeight="1" x14ac:dyDescent="0.2">
      <c r="A632" s="1124"/>
      <c r="B632" s="1159"/>
      <c r="C632" s="503" t="s">
        <v>841</v>
      </c>
      <c r="D632" s="1137"/>
      <c r="E632" s="1137"/>
      <c r="F632" s="179" t="s">
        <v>841</v>
      </c>
      <c r="G632" s="89">
        <v>6</v>
      </c>
      <c r="H632" s="89"/>
      <c r="I632" s="89"/>
      <c r="J632" s="90">
        <v>3.51</v>
      </c>
      <c r="K632" s="89">
        <v>4.95</v>
      </c>
      <c r="L632" s="89"/>
      <c r="M632" s="89"/>
      <c r="N632" s="91">
        <v>2.8</v>
      </c>
      <c r="O632" s="656">
        <v>1</v>
      </c>
      <c r="P632" s="89"/>
      <c r="Q632" s="26">
        <v>2.85</v>
      </c>
      <c r="R632" s="90">
        <v>1.35</v>
      </c>
      <c r="S632" s="27"/>
      <c r="T632" s="689">
        <f t="shared" si="93"/>
        <v>10.7935</v>
      </c>
      <c r="U632" s="1163"/>
      <c r="V632" s="14"/>
    </row>
    <row r="633" spans="1:22" ht="50.1" customHeight="1" x14ac:dyDescent="0.2">
      <c r="A633" s="1124"/>
      <c r="B633" s="1159"/>
      <c r="C633" s="503" t="s">
        <v>842</v>
      </c>
      <c r="D633" s="1137"/>
      <c r="E633" s="1137"/>
      <c r="F633" s="179" t="s">
        <v>842</v>
      </c>
      <c r="G633" s="89">
        <v>6</v>
      </c>
      <c r="H633" s="89"/>
      <c r="I633" s="89"/>
      <c r="J633" s="90">
        <v>3.51</v>
      </c>
      <c r="K633" s="89">
        <v>4.95</v>
      </c>
      <c r="L633" s="89"/>
      <c r="M633" s="89"/>
      <c r="N633" s="91">
        <v>2.8</v>
      </c>
      <c r="O633" s="89"/>
      <c r="P633" s="89"/>
      <c r="Q633" s="26">
        <v>2.85</v>
      </c>
      <c r="R633" s="90">
        <v>1.35</v>
      </c>
      <c r="S633" s="27"/>
      <c r="T633" s="689">
        <f t="shared" si="93"/>
        <v>9.7934999999999999</v>
      </c>
      <c r="U633" s="1163"/>
      <c r="V633" s="14"/>
    </row>
    <row r="634" spans="1:22" ht="50.1" customHeight="1" x14ac:dyDescent="0.2">
      <c r="A634" s="1124"/>
      <c r="B634" s="1159"/>
      <c r="C634" s="503" t="s">
        <v>843</v>
      </c>
      <c r="D634" s="1137"/>
      <c r="E634" s="1137"/>
      <c r="F634" s="179" t="s">
        <v>843</v>
      </c>
      <c r="G634" s="89">
        <v>6</v>
      </c>
      <c r="H634" s="89"/>
      <c r="I634" s="89"/>
      <c r="J634" s="90">
        <v>3.51</v>
      </c>
      <c r="K634" s="89">
        <v>4.95</v>
      </c>
      <c r="L634" s="89"/>
      <c r="M634" s="89"/>
      <c r="N634" s="91">
        <v>2.8</v>
      </c>
      <c r="O634" s="656">
        <v>1</v>
      </c>
      <c r="P634" s="89"/>
      <c r="Q634" s="26">
        <v>2.85</v>
      </c>
      <c r="R634" s="90">
        <v>1.35</v>
      </c>
      <c r="S634" s="27"/>
      <c r="T634" s="689">
        <f t="shared" si="93"/>
        <v>10.7935</v>
      </c>
      <c r="U634" s="1163"/>
      <c r="V634" s="14"/>
    </row>
    <row r="635" spans="1:22" ht="50.1" customHeight="1" x14ac:dyDescent="0.2">
      <c r="A635" s="1124"/>
      <c r="B635" s="1159"/>
      <c r="C635" s="503" t="s">
        <v>844</v>
      </c>
      <c r="D635" s="1137"/>
      <c r="E635" s="1137"/>
      <c r="F635" s="179" t="s">
        <v>844</v>
      </c>
      <c r="G635" s="89">
        <v>6</v>
      </c>
      <c r="H635" s="89"/>
      <c r="I635" s="89"/>
      <c r="J635" s="90">
        <v>3.51</v>
      </c>
      <c r="K635" s="89">
        <v>4.95</v>
      </c>
      <c r="L635" s="89"/>
      <c r="M635" s="89"/>
      <c r="N635" s="91">
        <v>2.8</v>
      </c>
      <c r="O635" s="656">
        <v>1</v>
      </c>
      <c r="P635" s="89"/>
      <c r="Q635" s="26">
        <v>2.85</v>
      </c>
      <c r="R635" s="55">
        <v>1.35</v>
      </c>
      <c r="S635" s="27"/>
      <c r="T635" s="689">
        <f t="shared" si="93"/>
        <v>10.7935</v>
      </c>
      <c r="U635" s="1163"/>
      <c r="V635" s="283"/>
    </row>
    <row r="636" spans="1:22" ht="50.1" customHeight="1" thickBot="1" x14ac:dyDescent="0.25">
      <c r="A636" s="1125"/>
      <c r="B636" s="1160"/>
      <c r="C636" s="535" t="s">
        <v>703</v>
      </c>
      <c r="D636" s="1138"/>
      <c r="E636" s="1138"/>
      <c r="F636" s="183" t="s">
        <v>703</v>
      </c>
      <c r="G636" s="47">
        <v>6</v>
      </c>
      <c r="H636" s="47"/>
      <c r="I636" s="47"/>
      <c r="J636" s="92">
        <v>3.51</v>
      </c>
      <c r="K636" s="47">
        <v>4.95</v>
      </c>
      <c r="L636" s="47"/>
      <c r="M636" s="47"/>
      <c r="N636" s="93">
        <v>2.8</v>
      </c>
      <c r="O636" s="658">
        <v>1</v>
      </c>
      <c r="P636" s="47"/>
      <c r="Q636" s="64">
        <v>2.85</v>
      </c>
      <c r="R636" s="92">
        <v>1.35</v>
      </c>
      <c r="S636" s="30"/>
      <c r="T636" s="689">
        <f t="shared" ref="T636:T642" si="94">SUM(K636:M636)*1.13+SUM(O636:R636)</f>
        <v>10.7935</v>
      </c>
      <c r="U636" s="1164"/>
      <c r="V636" s="283"/>
    </row>
    <row r="637" spans="1:22" ht="50.1" customHeight="1" thickBot="1" x14ac:dyDescent="0.25">
      <c r="A637" s="353">
        <v>32</v>
      </c>
      <c r="B637" s="352" t="s">
        <v>928</v>
      </c>
      <c r="C637" s="274" t="s">
        <v>292</v>
      </c>
      <c r="D637" s="214"/>
      <c r="E637" s="214"/>
      <c r="F637" s="56" t="s">
        <v>292</v>
      </c>
      <c r="G637" s="95">
        <v>18.37</v>
      </c>
      <c r="H637" s="47"/>
      <c r="I637" s="47"/>
      <c r="J637" s="96">
        <v>18.37</v>
      </c>
      <c r="K637" s="95">
        <v>8.58</v>
      </c>
      <c r="L637" s="47"/>
      <c r="M637" s="47"/>
      <c r="N637" s="113" t="s">
        <v>451</v>
      </c>
      <c r="O637" s="94"/>
      <c r="P637" s="94"/>
      <c r="Q637" s="65">
        <v>2.85</v>
      </c>
      <c r="R637" s="96">
        <v>1.35</v>
      </c>
      <c r="S637" s="34"/>
      <c r="T637" s="1013">
        <f t="shared" si="94"/>
        <v>13.895399999999999</v>
      </c>
      <c r="U637" s="1057"/>
      <c r="V637" s="14"/>
    </row>
    <row r="638" spans="1:22" ht="50.1" customHeight="1" x14ac:dyDescent="0.2">
      <c r="A638" s="1188">
        <v>33</v>
      </c>
      <c r="B638" s="1245" t="s">
        <v>939</v>
      </c>
      <c r="C638" s="1243" t="s">
        <v>1140</v>
      </c>
      <c r="D638" s="1148"/>
      <c r="E638" s="1148"/>
      <c r="F638" s="1264" t="s">
        <v>1140</v>
      </c>
      <c r="G638" s="646">
        <v>25.83</v>
      </c>
      <c r="H638" s="646"/>
      <c r="I638" s="646"/>
      <c r="J638" s="107">
        <v>15</v>
      </c>
      <c r="K638" s="646">
        <v>6.03</v>
      </c>
      <c r="L638" s="646"/>
      <c r="M638" s="646"/>
      <c r="N638" s="108">
        <f>6.03*0.6</f>
        <v>3.6179999999999999</v>
      </c>
      <c r="O638" s="646"/>
      <c r="P638" s="646"/>
      <c r="Q638" s="107">
        <v>2.85</v>
      </c>
      <c r="R638" s="107">
        <v>1.35</v>
      </c>
      <c r="S638" s="61"/>
      <c r="T638" s="689">
        <f t="shared" si="94"/>
        <v>11.0139</v>
      </c>
      <c r="U638" s="963" t="s">
        <v>1095</v>
      </c>
      <c r="V638" s="14"/>
    </row>
    <row r="639" spans="1:22" ht="39.950000000000003" customHeight="1" thickBot="1" x14ac:dyDescent="0.25">
      <c r="A639" s="1190"/>
      <c r="B639" s="1246"/>
      <c r="C639" s="1244"/>
      <c r="D639" s="1150"/>
      <c r="E639" s="1150"/>
      <c r="F639" s="1269"/>
      <c r="G639" s="47">
        <v>25.83</v>
      </c>
      <c r="H639" s="47"/>
      <c r="I639" s="47"/>
      <c r="J639" s="92">
        <v>15</v>
      </c>
      <c r="K639" s="47">
        <v>7.02</v>
      </c>
      <c r="L639" s="47"/>
      <c r="M639" s="47"/>
      <c r="N639" s="93">
        <f>6.03*0.6</f>
        <v>3.6179999999999999</v>
      </c>
      <c r="O639" s="47"/>
      <c r="P639" s="47"/>
      <c r="Q639" s="92">
        <v>2.85</v>
      </c>
      <c r="R639" s="92">
        <v>1.35</v>
      </c>
      <c r="S639" s="30"/>
      <c r="T639" s="689">
        <f t="shared" si="94"/>
        <v>12.1326</v>
      </c>
      <c r="U639" s="1065" t="s">
        <v>1096</v>
      </c>
      <c r="V639" s="14"/>
    </row>
    <row r="640" spans="1:22" ht="39.950000000000003" customHeight="1" thickBot="1" x14ac:dyDescent="0.25">
      <c r="A640" s="828">
        <v>34</v>
      </c>
      <c r="B640" s="393" t="s">
        <v>310</v>
      </c>
      <c r="C640" s="396" t="s">
        <v>1135</v>
      </c>
      <c r="D640" s="392"/>
      <c r="E640" s="392"/>
      <c r="F640" s="391" t="s">
        <v>1135</v>
      </c>
      <c r="G640" s="646">
        <v>10</v>
      </c>
      <c r="H640" s="646"/>
      <c r="I640" s="646"/>
      <c r="J640" s="107">
        <v>5.5</v>
      </c>
      <c r="K640" s="646">
        <v>5.5</v>
      </c>
      <c r="L640" s="646"/>
      <c r="M640" s="646"/>
      <c r="N640" s="108">
        <v>3</v>
      </c>
      <c r="O640" s="646"/>
      <c r="P640" s="646"/>
      <c r="Q640" s="107">
        <v>2.85</v>
      </c>
      <c r="R640" s="107">
        <v>1.35</v>
      </c>
      <c r="S640" s="61"/>
      <c r="T640" s="691">
        <f t="shared" si="94"/>
        <v>10.414999999999999</v>
      </c>
      <c r="U640" s="1048"/>
      <c r="V640" s="14"/>
    </row>
    <row r="641" spans="1:24" ht="39.950000000000003" customHeight="1" x14ac:dyDescent="0.2">
      <c r="A641" s="1247">
        <v>35</v>
      </c>
      <c r="B641" s="1249" t="s">
        <v>401</v>
      </c>
      <c r="C641" s="505" t="s">
        <v>157</v>
      </c>
      <c r="D641" s="813"/>
      <c r="E641" s="813"/>
      <c r="F641" s="178" t="s">
        <v>157</v>
      </c>
      <c r="G641" s="45">
        <v>13.5</v>
      </c>
      <c r="H641" s="45"/>
      <c r="I641" s="45"/>
      <c r="J641" s="87">
        <v>13.5</v>
      </c>
      <c r="K641" s="45">
        <v>6.19</v>
      </c>
      <c r="L641" s="45"/>
      <c r="M641" s="45"/>
      <c r="N641" s="88">
        <v>3.71</v>
      </c>
      <c r="O641" s="45"/>
      <c r="P641" s="45"/>
      <c r="Q641" s="63">
        <v>2.85</v>
      </c>
      <c r="R641" s="87">
        <v>1.35</v>
      </c>
      <c r="S641" s="29"/>
      <c r="T641" s="690">
        <f t="shared" si="94"/>
        <v>11.194700000000001</v>
      </c>
      <c r="U641" s="1044"/>
      <c r="V641" s="14"/>
    </row>
    <row r="642" spans="1:24" ht="39.950000000000003" customHeight="1" thickBot="1" x14ac:dyDescent="0.25">
      <c r="A642" s="1248"/>
      <c r="B642" s="1250"/>
      <c r="C642" s="272" t="s">
        <v>402</v>
      </c>
      <c r="D642" s="815"/>
      <c r="E642" s="815"/>
      <c r="F642" s="812" t="s">
        <v>402</v>
      </c>
      <c r="G642" s="47">
        <v>10</v>
      </c>
      <c r="H642" s="47"/>
      <c r="I642" s="47"/>
      <c r="J642" s="92">
        <v>10</v>
      </c>
      <c r="K642" s="47">
        <v>8.48</v>
      </c>
      <c r="L642" s="47"/>
      <c r="M642" s="47"/>
      <c r="N642" s="93">
        <v>5.09</v>
      </c>
      <c r="O642" s="47"/>
      <c r="P642" s="47"/>
      <c r="Q642" s="64">
        <v>2.85</v>
      </c>
      <c r="R642" s="92">
        <v>1.35</v>
      </c>
      <c r="S642" s="30"/>
      <c r="T642" s="688">
        <f t="shared" si="94"/>
        <v>13.782399999999999</v>
      </c>
      <c r="U642" s="1043"/>
      <c r="V642" s="14"/>
    </row>
    <row r="643" spans="1:24" ht="39.950000000000003" customHeight="1" x14ac:dyDescent="0.25">
      <c r="A643" s="999"/>
      <c r="B643" s="676"/>
      <c r="C643" s="676"/>
      <c r="D643" s="676"/>
      <c r="E643" s="676"/>
      <c r="F643" s="677"/>
      <c r="G643" s="676"/>
      <c r="H643" s="676"/>
      <c r="I643" s="676"/>
      <c r="J643" s="676"/>
      <c r="K643" s="676"/>
      <c r="L643" s="676"/>
      <c r="M643" s="676"/>
      <c r="N643" s="676"/>
      <c r="O643" s="676"/>
      <c r="P643" s="676"/>
      <c r="Q643" s="676"/>
      <c r="R643" s="676"/>
      <c r="S643" s="325"/>
      <c r="T643" s="723"/>
      <c r="U643" s="1119"/>
      <c r="V643" s="14"/>
    </row>
    <row r="644" spans="1:24" ht="39.950000000000003" customHeight="1" x14ac:dyDescent="0.25">
      <c r="A644" s="999"/>
      <c r="B644" s="676"/>
      <c r="C644" s="676"/>
      <c r="D644" s="676"/>
      <c r="E644" s="676"/>
      <c r="F644" s="677"/>
      <c r="G644" s="676"/>
      <c r="H644" s="676"/>
      <c r="I644" s="676"/>
      <c r="J644" s="676"/>
      <c r="K644" s="676"/>
      <c r="L644" s="676"/>
      <c r="M644" s="676"/>
      <c r="N644" s="676"/>
      <c r="O644" s="676"/>
      <c r="P644" s="676"/>
      <c r="Q644" s="676"/>
      <c r="R644" s="676"/>
      <c r="S644" s="325"/>
      <c r="T644" s="723"/>
      <c r="U644" s="831"/>
      <c r="V644" s="14"/>
    </row>
    <row r="645" spans="1:24" ht="39.950000000000003" customHeight="1" x14ac:dyDescent="0.2">
      <c r="A645" s="917"/>
      <c r="B645" s="325"/>
      <c r="C645" s="325"/>
      <c r="D645" s="325"/>
      <c r="E645" s="325"/>
      <c r="F645" s="325"/>
      <c r="G645" s="325"/>
      <c r="H645" s="325"/>
      <c r="I645" s="325"/>
      <c r="J645" s="325"/>
      <c r="K645" s="325"/>
      <c r="L645" s="325"/>
      <c r="M645" s="325"/>
      <c r="N645" s="325"/>
      <c r="O645" s="325"/>
      <c r="P645" s="325"/>
      <c r="Q645" s="325"/>
      <c r="R645" s="325"/>
      <c r="S645" s="325"/>
      <c r="T645" s="325"/>
      <c r="U645" s="325"/>
      <c r="V645" s="14"/>
    </row>
    <row r="646" spans="1:24" ht="50.1" customHeight="1" thickBot="1" x14ac:dyDescent="0.3">
      <c r="A646" s="917"/>
      <c r="B646" s="860" t="s">
        <v>1030</v>
      </c>
      <c r="C646" s="934"/>
      <c r="D646" s="934"/>
      <c r="E646" s="934"/>
      <c r="F646" s="934"/>
      <c r="G646" s="934"/>
      <c r="H646" s="934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T646" s="11"/>
      <c r="U646" s="11"/>
      <c r="V646" s="14"/>
    </row>
    <row r="647" spans="1:24" ht="50.1" customHeight="1" x14ac:dyDescent="0.2">
      <c r="A647" s="1123">
        <v>1</v>
      </c>
      <c r="B647" s="1126" t="s">
        <v>959</v>
      </c>
      <c r="C647" s="1191"/>
      <c r="D647" s="506" t="s">
        <v>537</v>
      </c>
      <c r="E647" s="506" t="s">
        <v>537</v>
      </c>
      <c r="F647" s="178" t="s">
        <v>537</v>
      </c>
      <c r="G647" s="45"/>
      <c r="H647" s="45">
        <v>6.14</v>
      </c>
      <c r="I647" s="45"/>
      <c r="J647" s="87">
        <v>6.14</v>
      </c>
      <c r="K647" s="45"/>
      <c r="L647" s="45">
        <v>1.23</v>
      </c>
      <c r="M647" s="45">
        <v>1.84</v>
      </c>
      <c r="N647" s="88" t="s">
        <v>24</v>
      </c>
      <c r="O647" s="653"/>
      <c r="P647" s="67"/>
      <c r="Q647" s="63"/>
      <c r="R647" s="87"/>
      <c r="S647" s="29"/>
      <c r="T647" s="690">
        <f t="shared" ref="T647:T652" si="95">SUM(K647:M647)*1.13+SUM(O647:R647)</f>
        <v>3.4691000000000001</v>
      </c>
      <c r="U647" s="1044"/>
      <c r="V647" s="14"/>
    </row>
    <row r="648" spans="1:24" ht="50.1" customHeight="1" x14ac:dyDescent="0.2">
      <c r="A648" s="1124"/>
      <c r="B648" s="1127"/>
      <c r="C648" s="1192"/>
      <c r="D648" s="507" t="s">
        <v>539</v>
      </c>
      <c r="E648" s="507" t="s">
        <v>539</v>
      </c>
      <c r="F648" s="179" t="s">
        <v>539</v>
      </c>
      <c r="G648" s="89"/>
      <c r="H648" s="89">
        <v>6.14</v>
      </c>
      <c r="I648" s="89"/>
      <c r="J648" s="90">
        <v>6.14</v>
      </c>
      <c r="K648" s="89"/>
      <c r="L648" s="89">
        <v>1.23</v>
      </c>
      <c r="M648" s="89">
        <v>1.84</v>
      </c>
      <c r="N648" s="91" t="s">
        <v>24</v>
      </c>
      <c r="O648" s="652"/>
      <c r="P648" s="50"/>
      <c r="Q648" s="26"/>
      <c r="R648" s="90"/>
      <c r="S648" s="27"/>
      <c r="T648" s="692">
        <f t="shared" si="95"/>
        <v>3.4691000000000001</v>
      </c>
      <c r="U648" s="1038"/>
      <c r="V648" s="14"/>
    </row>
    <row r="649" spans="1:24" ht="50.1" customHeight="1" x14ac:dyDescent="0.2">
      <c r="A649" s="1124"/>
      <c r="B649" s="1127"/>
      <c r="C649" s="1192"/>
      <c r="D649" s="507" t="s">
        <v>57</v>
      </c>
      <c r="E649" s="507" t="s">
        <v>57</v>
      </c>
      <c r="F649" s="179" t="s">
        <v>57</v>
      </c>
      <c r="G649" s="89"/>
      <c r="H649" s="89">
        <v>6.14</v>
      </c>
      <c r="I649" s="89"/>
      <c r="J649" s="90">
        <v>6.14</v>
      </c>
      <c r="K649" s="89"/>
      <c r="L649" s="89">
        <v>1.23</v>
      </c>
      <c r="M649" s="89">
        <v>1.84</v>
      </c>
      <c r="N649" s="91" t="s">
        <v>24</v>
      </c>
      <c r="O649" s="50"/>
      <c r="P649" s="652"/>
      <c r="Q649" s="26"/>
      <c r="R649" s="90"/>
      <c r="S649" s="27"/>
      <c r="T649" s="692">
        <f t="shared" si="95"/>
        <v>3.4691000000000001</v>
      </c>
      <c r="U649" s="1038"/>
      <c r="V649" s="14"/>
    </row>
    <row r="650" spans="1:24" ht="50.1" customHeight="1" x14ac:dyDescent="0.2">
      <c r="A650" s="1124"/>
      <c r="B650" s="1127"/>
      <c r="C650" s="1192"/>
      <c r="D650" s="507" t="s">
        <v>545</v>
      </c>
      <c r="E650" s="507" t="s">
        <v>545</v>
      </c>
      <c r="F650" s="179" t="s">
        <v>545</v>
      </c>
      <c r="G650" s="89"/>
      <c r="H650" s="89">
        <v>6.14</v>
      </c>
      <c r="I650" s="89"/>
      <c r="J650" s="90">
        <v>6.14</v>
      </c>
      <c r="K650" s="89"/>
      <c r="L650" s="89">
        <v>1.23</v>
      </c>
      <c r="M650" s="89">
        <v>1.84</v>
      </c>
      <c r="N650" s="91" t="s">
        <v>24</v>
      </c>
      <c r="O650" s="50"/>
      <c r="P650" s="50"/>
      <c r="Q650" s="26"/>
      <c r="R650" s="90"/>
      <c r="S650" s="27"/>
      <c r="T650" s="692">
        <f t="shared" si="95"/>
        <v>3.4691000000000001</v>
      </c>
      <c r="U650" s="1038"/>
      <c r="V650" s="14"/>
    </row>
    <row r="651" spans="1:24" ht="49.5" customHeight="1" x14ac:dyDescent="0.2">
      <c r="A651" s="1124"/>
      <c r="B651" s="1127"/>
      <c r="C651" s="1192"/>
      <c r="D651" s="507" t="s">
        <v>541</v>
      </c>
      <c r="E651" s="507" t="s">
        <v>541</v>
      </c>
      <c r="F651" s="179" t="s">
        <v>541</v>
      </c>
      <c r="G651" s="89"/>
      <c r="H651" s="89">
        <v>6.14</v>
      </c>
      <c r="I651" s="89"/>
      <c r="J651" s="90">
        <v>6.14</v>
      </c>
      <c r="K651" s="89"/>
      <c r="L651" s="89">
        <v>1.23</v>
      </c>
      <c r="M651" s="89">
        <v>1.84</v>
      </c>
      <c r="N651" s="91" t="s">
        <v>24</v>
      </c>
      <c r="O651" s="652"/>
      <c r="P651" s="50"/>
      <c r="Q651" s="26"/>
      <c r="R651" s="55"/>
      <c r="S651" s="27"/>
      <c r="T651" s="692">
        <f t="shared" si="95"/>
        <v>3.4691000000000001</v>
      </c>
      <c r="U651" s="1038" t="s">
        <v>1127</v>
      </c>
      <c r="V651" s="14"/>
    </row>
    <row r="652" spans="1:24" ht="50.1" customHeight="1" thickBot="1" x14ac:dyDescent="0.25">
      <c r="A652" s="1125"/>
      <c r="B652" s="1128"/>
      <c r="C652" s="1193"/>
      <c r="D652" s="508" t="s">
        <v>551</v>
      </c>
      <c r="E652" s="508" t="s">
        <v>551</v>
      </c>
      <c r="F652" s="180" t="s">
        <v>551</v>
      </c>
      <c r="G652" s="47"/>
      <c r="H652" s="47">
        <v>6.14</v>
      </c>
      <c r="I652" s="47"/>
      <c r="J652" s="92">
        <v>6.14</v>
      </c>
      <c r="K652" s="47"/>
      <c r="L652" s="47">
        <v>1.23</v>
      </c>
      <c r="M652" s="47">
        <v>1.84</v>
      </c>
      <c r="N652" s="93" t="s">
        <v>24</v>
      </c>
      <c r="O652" s="47"/>
      <c r="P652" s="47"/>
      <c r="Q652" s="64"/>
      <c r="R652" s="92"/>
      <c r="S652" s="30"/>
      <c r="T652" s="688">
        <f t="shared" si="95"/>
        <v>3.4691000000000001</v>
      </c>
      <c r="U652" s="995"/>
      <c r="V652" s="14"/>
    </row>
    <row r="653" spans="1:24" ht="70.5" customHeight="1" thickBot="1" x14ac:dyDescent="0.25">
      <c r="A653" s="31">
        <v>2</v>
      </c>
      <c r="B653" s="85" t="s">
        <v>22</v>
      </c>
      <c r="C653" s="214"/>
      <c r="D653" s="276" t="s">
        <v>23</v>
      </c>
      <c r="E653" s="276" t="s">
        <v>23</v>
      </c>
      <c r="F653" s="56" t="s">
        <v>23</v>
      </c>
      <c r="G653" s="94"/>
      <c r="H653" s="95">
        <v>5.65</v>
      </c>
      <c r="I653" s="95"/>
      <c r="J653" s="335">
        <v>3.39</v>
      </c>
      <c r="K653" s="95"/>
      <c r="L653" s="95">
        <v>1</v>
      </c>
      <c r="M653" s="95">
        <v>2</v>
      </c>
      <c r="N653" s="336" t="s">
        <v>513</v>
      </c>
      <c r="O653" s="47"/>
      <c r="P653" s="47"/>
      <c r="Q653" s="97"/>
      <c r="R653" s="97"/>
      <c r="S653" s="34"/>
      <c r="T653" s="1013">
        <f>SUM(K653:M653)*1.13+SUM(O653:R653)</f>
        <v>3.3899999999999997</v>
      </c>
      <c r="U653" s="1048"/>
      <c r="V653" s="14"/>
    </row>
    <row r="654" spans="1:24" ht="64.5" customHeight="1" thickBot="1" x14ac:dyDescent="0.25">
      <c r="A654" s="39">
        <v>3</v>
      </c>
      <c r="B654" s="40" t="s">
        <v>493</v>
      </c>
      <c r="C654" s="41"/>
      <c r="D654" s="250" t="s">
        <v>497</v>
      </c>
      <c r="E654" s="250" t="s">
        <v>497</v>
      </c>
      <c r="F654" s="41" t="s">
        <v>497</v>
      </c>
      <c r="G654" s="94"/>
      <c r="H654" s="94">
        <v>5.5</v>
      </c>
      <c r="I654" s="94">
        <v>1.23</v>
      </c>
      <c r="J654" s="697"/>
      <c r="K654" s="94"/>
      <c r="L654" s="94">
        <v>2.0299999999999998</v>
      </c>
      <c r="M654" s="94"/>
      <c r="N654" s="93"/>
      <c r="O654" s="94"/>
      <c r="P654" s="94"/>
      <c r="Q654" s="99"/>
      <c r="R654" s="99"/>
      <c r="S654" s="34"/>
      <c r="T654" s="1013">
        <f>SUM(K654:M654)*1.13+SUM(O654:R654)</f>
        <v>2.2938999999999994</v>
      </c>
      <c r="U654" s="989"/>
      <c r="V654" s="283"/>
    </row>
    <row r="655" spans="1:24" ht="72.75" customHeight="1" x14ac:dyDescent="0.2">
      <c r="A655" s="1188">
        <v>4</v>
      </c>
      <c r="B655" s="1155" t="s">
        <v>981</v>
      </c>
      <c r="C655" s="1191"/>
      <c r="D655" s="277" t="s">
        <v>170</v>
      </c>
      <c r="E655" s="282" t="s">
        <v>170</v>
      </c>
      <c r="F655" s="171" t="s">
        <v>170</v>
      </c>
      <c r="G655" s="646"/>
      <c r="H655" s="89">
        <v>1.5</v>
      </c>
      <c r="I655" s="89">
        <v>3.5</v>
      </c>
      <c r="J655" s="90">
        <v>3</v>
      </c>
      <c r="K655" s="725"/>
      <c r="L655" s="45">
        <v>1</v>
      </c>
      <c r="M655" s="45">
        <v>2.2000000000000002</v>
      </c>
      <c r="N655" s="726">
        <v>2.34</v>
      </c>
      <c r="O655" s="45"/>
      <c r="P655" s="45"/>
      <c r="Q655" s="727"/>
      <c r="R655" s="727"/>
      <c r="S655" s="167"/>
      <c r="T655" s="691">
        <f>SUM(K655:M655)*1.13+SUM(O655:R655)</f>
        <v>3.6159999999999997</v>
      </c>
      <c r="U655" s="1066"/>
      <c r="V655" s="1032"/>
    </row>
    <row r="656" spans="1:24" ht="50.1" customHeight="1" x14ac:dyDescent="0.2">
      <c r="A656" s="1189"/>
      <c r="B656" s="1156"/>
      <c r="C656" s="1192"/>
      <c r="D656" s="278" t="s">
        <v>205</v>
      </c>
      <c r="E656" s="282" t="s">
        <v>205</v>
      </c>
      <c r="F656" s="334" t="s">
        <v>205</v>
      </c>
      <c r="G656" s="289"/>
      <c r="H656" s="89">
        <v>2.7</v>
      </c>
      <c r="I656" s="89">
        <v>2.2999999999999998</v>
      </c>
      <c r="J656" s="90">
        <v>3</v>
      </c>
      <c r="K656" s="725"/>
      <c r="L656" s="89">
        <v>1.75</v>
      </c>
      <c r="M656" s="89">
        <v>2.65</v>
      </c>
      <c r="N656" s="726">
        <v>2.34</v>
      </c>
      <c r="O656" s="89"/>
      <c r="P656" s="652"/>
      <c r="Q656" s="727"/>
      <c r="R656" s="727"/>
      <c r="S656" s="167"/>
      <c r="T656" s="692">
        <f t="shared" ref="T656:T658" si="96">SUM(K656:M656)*1.13+SUM(O656:R656)</f>
        <v>4.9719999999999995</v>
      </c>
      <c r="U656" s="1050"/>
      <c r="V656" s="283"/>
      <c r="X656" s="327"/>
    </row>
    <row r="657" spans="1:24" ht="50.1" customHeight="1" x14ac:dyDescent="0.2">
      <c r="A657" s="1189"/>
      <c r="B657" s="1156"/>
      <c r="C657" s="1192"/>
      <c r="D657" s="278" t="s">
        <v>844</v>
      </c>
      <c r="E657" s="282" t="s">
        <v>844</v>
      </c>
      <c r="F657" s="334" t="s">
        <v>844</v>
      </c>
      <c r="G657" s="289"/>
      <c r="H657" s="89">
        <v>1.5</v>
      </c>
      <c r="I657" s="89">
        <v>3.5</v>
      </c>
      <c r="J657" s="90">
        <v>3</v>
      </c>
      <c r="K657" s="725"/>
      <c r="L657" s="89">
        <v>1</v>
      </c>
      <c r="M657" s="89">
        <v>2.2000000000000002</v>
      </c>
      <c r="N657" s="726">
        <v>2.34</v>
      </c>
      <c r="O657" s="89"/>
      <c r="P657" s="89"/>
      <c r="Q657" s="727"/>
      <c r="R657" s="727"/>
      <c r="S657" s="167"/>
      <c r="T657" s="692">
        <f t="shared" si="96"/>
        <v>3.6159999999999997</v>
      </c>
      <c r="U657" s="1050"/>
      <c r="V657" s="283"/>
      <c r="X657" s="327"/>
    </row>
    <row r="658" spans="1:24" ht="50.1" customHeight="1" x14ac:dyDescent="0.2">
      <c r="A658" s="1189"/>
      <c r="B658" s="1156"/>
      <c r="C658" s="1192"/>
      <c r="D658" s="278" t="s">
        <v>832</v>
      </c>
      <c r="E658" s="282" t="s">
        <v>832</v>
      </c>
      <c r="F658" s="334" t="s">
        <v>832</v>
      </c>
      <c r="G658" s="289"/>
      <c r="H658" s="89">
        <v>1.5</v>
      </c>
      <c r="I658" s="89">
        <v>3</v>
      </c>
      <c r="J658" s="90">
        <v>2.7</v>
      </c>
      <c r="K658" s="725"/>
      <c r="L658" s="89">
        <v>1.6</v>
      </c>
      <c r="M658" s="89">
        <v>2.2999999999999998</v>
      </c>
      <c r="N658" s="726">
        <v>2.34</v>
      </c>
      <c r="O658" s="89"/>
      <c r="P658" s="89"/>
      <c r="Q658" s="727"/>
      <c r="R658" s="727"/>
      <c r="S658" s="167"/>
      <c r="T658" s="692">
        <f t="shared" si="96"/>
        <v>4.4069999999999991</v>
      </c>
      <c r="U658" s="1050"/>
      <c r="V658" s="283"/>
      <c r="X658" s="327"/>
    </row>
    <row r="659" spans="1:24" ht="50.1" customHeight="1" thickBot="1" x14ac:dyDescent="0.25">
      <c r="A659" s="1190"/>
      <c r="B659" s="1157"/>
      <c r="C659" s="1193"/>
      <c r="D659" s="279" t="s">
        <v>311</v>
      </c>
      <c r="E659" s="337" t="s">
        <v>311</v>
      </c>
      <c r="F659" s="171" t="s">
        <v>311</v>
      </c>
      <c r="G659" s="315"/>
      <c r="H659" s="89">
        <v>1.5</v>
      </c>
      <c r="I659" s="89"/>
      <c r="J659" s="90">
        <v>0.9</v>
      </c>
      <c r="K659" s="725"/>
      <c r="L659" s="346">
        <v>1.6</v>
      </c>
      <c r="M659" s="346"/>
      <c r="N659" s="726">
        <v>2.34</v>
      </c>
      <c r="O659" s="89"/>
      <c r="P659" s="89"/>
      <c r="Q659" s="727"/>
      <c r="R659" s="727"/>
      <c r="S659" s="167"/>
      <c r="T659" s="1084">
        <f>SUM(K659:M659)*1.13+SUM(O659:R659)</f>
        <v>1.8079999999999998</v>
      </c>
      <c r="U659" s="1066"/>
      <c r="V659" s="283"/>
      <c r="X659" s="327"/>
    </row>
    <row r="660" spans="1:24" ht="50.1" customHeight="1" thickBot="1" x14ac:dyDescent="0.25">
      <c r="A660" s="31">
        <v>5</v>
      </c>
      <c r="B660" s="85" t="s">
        <v>461</v>
      </c>
      <c r="C660" s="220"/>
      <c r="D660" s="254" t="s">
        <v>462</v>
      </c>
      <c r="E660" s="254" t="s">
        <v>462</v>
      </c>
      <c r="F660" s="33"/>
      <c r="G660" s="94"/>
      <c r="H660" s="94"/>
      <c r="I660" s="94">
        <v>2</v>
      </c>
      <c r="J660" s="97" t="s">
        <v>463</v>
      </c>
      <c r="K660" s="94">
        <v>4.2</v>
      </c>
      <c r="L660" s="289">
        <v>0.5</v>
      </c>
      <c r="M660" s="289"/>
      <c r="N660" s="112" t="s">
        <v>464</v>
      </c>
      <c r="O660" s="94"/>
      <c r="P660" s="655"/>
      <c r="Q660" s="99"/>
      <c r="R660" s="99"/>
      <c r="S660" s="34"/>
      <c r="T660" s="1013">
        <f>SUM(K660:M660)*1.13+SUM(O660:R660)</f>
        <v>5.3109999999999999</v>
      </c>
      <c r="U660" s="993"/>
      <c r="V660" s="283"/>
      <c r="X660" s="327"/>
    </row>
    <row r="661" spans="1:24" ht="50.1" customHeight="1" thickBot="1" x14ac:dyDescent="0.25">
      <c r="A661" s="31">
        <v>6</v>
      </c>
      <c r="B661" s="371" t="s">
        <v>977</v>
      </c>
      <c r="C661" s="220"/>
      <c r="D661" s="254" t="s">
        <v>55</v>
      </c>
      <c r="E661" s="254" t="s">
        <v>976</v>
      </c>
      <c r="F661" s="33" t="s">
        <v>55</v>
      </c>
      <c r="G661" s="94"/>
      <c r="H661" s="94">
        <v>6</v>
      </c>
      <c r="I661" s="95">
        <v>4</v>
      </c>
      <c r="J661" s="99"/>
      <c r="K661" s="94"/>
      <c r="L661" s="94">
        <v>3</v>
      </c>
      <c r="M661" s="94">
        <v>1.2</v>
      </c>
      <c r="N661" s="100" t="s">
        <v>24</v>
      </c>
      <c r="O661" s="655"/>
      <c r="P661" s="655"/>
      <c r="Q661" s="65"/>
      <c r="R661" s="99"/>
      <c r="S661" s="34"/>
      <c r="T661" s="1013">
        <f>SUM(K661:M661)*1.13+SUM(O661:R661)</f>
        <v>4.7459999999999996</v>
      </c>
      <c r="U661" s="993"/>
      <c r="V661" s="14"/>
    </row>
    <row r="662" spans="1:24" ht="50.1" customHeight="1" thickBot="1" x14ac:dyDescent="0.25">
      <c r="A662" s="39">
        <v>7</v>
      </c>
      <c r="B662" s="40" t="s">
        <v>483</v>
      </c>
      <c r="C662" s="41"/>
      <c r="D662" s="250" t="s">
        <v>160</v>
      </c>
      <c r="E662" s="214"/>
      <c r="F662" s="41" t="s">
        <v>160</v>
      </c>
      <c r="G662" s="94"/>
      <c r="H662" s="94">
        <v>10</v>
      </c>
      <c r="I662" s="94"/>
      <c r="J662" s="96"/>
      <c r="K662" s="94"/>
      <c r="L662" s="285">
        <v>3</v>
      </c>
      <c r="M662" s="285"/>
      <c r="N662" s="112"/>
      <c r="O662" s="94"/>
      <c r="P662" s="94"/>
      <c r="Q662" s="99"/>
      <c r="R662" s="99"/>
      <c r="S662" s="34"/>
      <c r="T662" s="1013">
        <v>6.24</v>
      </c>
      <c r="U662" s="989"/>
      <c r="V662" s="14"/>
    </row>
    <row r="663" spans="1:24" ht="57" customHeight="1" thickBot="1" x14ac:dyDescent="0.25">
      <c r="A663" s="31">
        <v>8</v>
      </c>
      <c r="B663" s="40" t="s">
        <v>942</v>
      </c>
      <c r="C663" s="220"/>
      <c r="D663" s="254" t="s">
        <v>136</v>
      </c>
      <c r="E663" s="254" t="s">
        <v>136</v>
      </c>
      <c r="F663" s="33" t="s">
        <v>136</v>
      </c>
      <c r="G663" s="94"/>
      <c r="H663" s="94">
        <v>34.64</v>
      </c>
      <c r="I663" s="94"/>
      <c r="J663" s="99">
        <v>17.32</v>
      </c>
      <c r="K663" s="94"/>
      <c r="L663" s="94">
        <v>5.24</v>
      </c>
      <c r="M663" s="94"/>
      <c r="N663" s="66" t="s">
        <v>332</v>
      </c>
      <c r="O663" s="94"/>
      <c r="P663" s="94"/>
      <c r="Q663" s="65"/>
      <c r="R663" s="99"/>
      <c r="S663" s="34"/>
      <c r="T663" s="1013">
        <v>6.24</v>
      </c>
      <c r="U663" s="993"/>
      <c r="V663" s="14"/>
    </row>
    <row r="664" spans="1:24" ht="75" customHeight="1" thickBot="1" x14ac:dyDescent="0.25">
      <c r="A664" s="31">
        <v>9</v>
      </c>
      <c r="B664" s="77" t="s">
        <v>400</v>
      </c>
      <c r="C664" s="220"/>
      <c r="D664" s="254" t="s">
        <v>153</v>
      </c>
      <c r="E664" s="214"/>
      <c r="F664" s="38" t="s">
        <v>153</v>
      </c>
      <c r="G664" s="94"/>
      <c r="H664" s="94">
        <v>20</v>
      </c>
      <c r="I664" s="94"/>
      <c r="J664" s="99">
        <v>12</v>
      </c>
      <c r="K664" s="94"/>
      <c r="L664" s="94">
        <v>2.6</v>
      </c>
      <c r="M664" s="94"/>
      <c r="N664" s="66" t="s">
        <v>347</v>
      </c>
      <c r="O664" s="94"/>
      <c r="P664" s="94"/>
      <c r="Q664" s="65"/>
      <c r="R664" s="99"/>
      <c r="S664" s="34"/>
      <c r="T664" s="1013">
        <f t="shared" ref="T664:T667" si="97">SUM(K664:M664)*1.13+SUM(O664:R664)</f>
        <v>2.9379999999999997</v>
      </c>
      <c r="U664" s="1067"/>
      <c r="V664" s="14"/>
    </row>
    <row r="665" spans="1:24" ht="51" customHeight="1" x14ac:dyDescent="0.2">
      <c r="A665" s="1123">
        <v>10</v>
      </c>
      <c r="B665" s="1155" t="s">
        <v>943</v>
      </c>
      <c r="C665" s="1194"/>
      <c r="D665" s="280" t="s">
        <v>137</v>
      </c>
      <c r="E665" s="215"/>
      <c r="F665" s="82" t="s">
        <v>137</v>
      </c>
      <c r="G665" s="45"/>
      <c r="H665" s="67">
        <v>10</v>
      </c>
      <c r="I665" s="45"/>
      <c r="J665" s="87">
        <v>10</v>
      </c>
      <c r="K665" s="45"/>
      <c r="L665" s="67">
        <v>1.5</v>
      </c>
      <c r="M665" s="67">
        <v>2.2999999999999998</v>
      </c>
      <c r="N665" s="69" t="s">
        <v>413</v>
      </c>
      <c r="O665" s="653"/>
      <c r="P665" s="45"/>
      <c r="Q665" s="63"/>
      <c r="R665" s="317"/>
      <c r="S665" s="29"/>
      <c r="T665" s="1026">
        <f t="shared" si="97"/>
        <v>4.2939999999999996</v>
      </c>
      <c r="U665" s="1049"/>
      <c r="V665" s="14"/>
    </row>
    <row r="666" spans="1:24" ht="72" customHeight="1" thickBot="1" x14ac:dyDescent="0.25">
      <c r="A666" s="1125"/>
      <c r="B666" s="1157"/>
      <c r="C666" s="1135"/>
      <c r="D666" s="253" t="s">
        <v>989</v>
      </c>
      <c r="E666" s="253" t="s">
        <v>989</v>
      </c>
      <c r="F666" s="170" t="s">
        <v>988</v>
      </c>
      <c r="G666" s="47"/>
      <c r="H666" s="104">
        <v>10</v>
      </c>
      <c r="I666" s="47"/>
      <c r="J666" s="92">
        <v>10</v>
      </c>
      <c r="K666" s="47"/>
      <c r="L666" s="43">
        <v>4.5</v>
      </c>
      <c r="M666" s="43">
        <v>6.9</v>
      </c>
      <c r="N666" s="76"/>
      <c r="O666" s="47"/>
      <c r="P666" s="47"/>
      <c r="Q666" s="64"/>
      <c r="R666" s="105"/>
      <c r="S666" s="30"/>
      <c r="T666" s="1027">
        <f t="shared" si="97"/>
        <v>12.882</v>
      </c>
      <c r="U666" s="1055"/>
      <c r="V666" s="14"/>
    </row>
    <row r="667" spans="1:24" ht="49.9" customHeight="1" thickBot="1" x14ac:dyDescent="0.25">
      <c r="A667" s="590">
        <v>11</v>
      </c>
      <c r="B667" s="591" t="s">
        <v>995</v>
      </c>
      <c r="C667" s="543"/>
      <c r="D667" s="251" t="s">
        <v>1142</v>
      </c>
      <c r="E667" s="251" t="s">
        <v>1142</v>
      </c>
      <c r="F667" s="78" t="s">
        <v>1142</v>
      </c>
      <c r="G667" s="45"/>
      <c r="H667" s="42">
        <v>4.62</v>
      </c>
      <c r="I667" s="45"/>
      <c r="J667" s="63">
        <v>4.62</v>
      </c>
      <c r="K667" s="45"/>
      <c r="L667" s="45">
        <v>1.54</v>
      </c>
      <c r="M667" s="45">
        <v>1.62</v>
      </c>
      <c r="N667" s="44" t="s">
        <v>927</v>
      </c>
      <c r="O667" s="652"/>
      <c r="P667" s="654"/>
      <c r="Q667" s="63"/>
      <c r="R667" s="87"/>
      <c r="S667" s="29"/>
      <c r="T667" s="1026">
        <f t="shared" si="97"/>
        <v>3.5707999999999998</v>
      </c>
      <c r="U667" s="1056"/>
      <c r="V667" s="14"/>
    </row>
    <row r="668" spans="1:24" ht="50.1" customHeight="1" x14ac:dyDescent="0.2">
      <c r="A668" s="1123">
        <v>12</v>
      </c>
      <c r="B668" s="1155" t="s">
        <v>937</v>
      </c>
      <c r="C668" s="1194"/>
      <c r="D668" s="506" t="s">
        <v>538</v>
      </c>
      <c r="E668" s="506" t="s">
        <v>538</v>
      </c>
      <c r="F668" s="178" t="s">
        <v>538</v>
      </c>
      <c r="G668" s="67"/>
      <c r="H668" s="67">
        <v>4.13</v>
      </c>
      <c r="I668" s="67">
        <v>1.37</v>
      </c>
      <c r="J668" s="68" t="s">
        <v>420</v>
      </c>
      <c r="K668" s="67"/>
      <c r="L668" s="67">
        <v>1.65</v>
      </c>
      <c r="M668" s="67">
        <v>0.55000000000000004</v>
      </c>
      <c r="N668" s="68" t="s">
        <v>421</v>
      </c>
      <c r="O668" s="653"/>
      <c r="P668" s="42"/>
      <c r="Q668" s="63"/>
      <c r="R668" s="87"/>
      <c r="S668" s="29"/>
      <c r="T668" s="913">
        <f>SUM(K668:M668)*1.13+SUM(O668:R668)</f>
        <v>2.4859999999999998</v>
      </c>
      <c r="U668" s="1044"/>
      <c r="V668" s="14"/>
    </row>
    <row r="669" spans="1:24" ht="50.1" customHeight="1" x14ac:dyDescent="0.2">
      <c r="A669" s="1124"/>
      <c r="B669" s="1156"/>
      <c r="C669" s="1134"/>
      <c r="D669" s="507" t="s">
        <v>58</v>
      </c>
      <c r="E669" s="507" t="s">
        <v>58</v>
      </c>
      <c r="F669" s="179" t="s">
        <v>58</v>
      </c>
      <c r="G669" s="50"/>
      <c r="H669" s="50">
        <v>4.13</v>
      </c>
      <c r="I669" s="50">
        <v>1.37</v>
      </c>
      <c r="J669" s="21" t="s">
        <v>420</v>
      </c>
      <c r="K669" s="50"/>
      <c r="L669" s="50">
        <v>1.65</v>
      </c>
      <c r="M669" s="50">
        <v>0.55000000000000004</v>
      </c>
      <c r="N669" s="21" t="s">
        <v>421</v>
      </c>
      <c r="O669" s="50"/>
      <c r="P669" s="16"/>
      <c r="Q669" s="26"/>
      <c r="R669" s="90"/>
      <c r="S669" s="27"/>
      <c r="T669" s="913">
        <f>SUM(K669:M669)*1.13+SUM(O669:R669)</f>
        <v>2.4859999999999998</v>
      </c>
      <c r="U669" s="1038"/>
      <c r="V669" s="14"/>
    </row>
    <row r="670" spans="1:24" ht="50.1" customHeight="1" x14ac:dyDescent="0.2">
      <c r="A670" s="1124"/>
      <c r="B670" s="1156"/>
      <c r="C670" s="1134"/>
      <c r="D670" s="507" t="s">
        <v>555</v>
      </c>
      <c r="E670" s="507" t="s">
        <v>555</v>
      </c>
      <c r="F670" s="179" t="s">
        <v>555</v>
      </c>
      <c r="G670" s="50"/>
      <c r="H670" s="50">
        <v>4.13</v>
      </c>
      <c r="I670" s="50">
        <v>1.37</v>
      </c>
      <c r="J670" s="21" t="s">
        <v>420</v>
      </c>
      <c r="K670" s="50"/>
      <c r="L670" s="50">
        <v>1.65</v>
      </c>
      <c r="M670" s="50">
        <v>0.55000000000000004</v>
      </c>
      <c r="N670" s="21" t="s">
        <v>421</v>
      </c>
      <c r="O670" s="50"/>
      <c r="P670" s="16"/>
      <c r="Q670" s="26"/>
      <c r="R670" s="90"/>
      <c r="S670" s="27"/>
      <c r="T670" s="913">
        <f t="shared" ref="T670:T673" si="98">SUM(K670:M670)*1.13+SUM(O670:R670)</f>
        <v>2.4859999999999998</v>
      </c>
      <c r="U670" s="1038"/>
      <c r="V670" s="14"/>
    </row>
    <row r="671" spans="1:24" ht="50.1" customHeight="1" x14ac:dyDescent="0.2">
      <c r="A671" s="1124"/>
      <c r="B671" s="1156"/>
      <c r="C671" s="1134"/>
      <c r="D671" s="507" t="s">
        <v>543</v>
      </c>
      <c r="E671" s="507" t="s">
        <v>543</v>
      </c>
      <c r="F671" s="179" t="s">
        <v>543</v>
      </c>
      <c r="G671" s="50"/>
      <c r="H671" s="50">
        <v>4.13</v>
      </c>
      <c r="I671" s="50">
        <v>1.37</v>
      </c>
      <c r="J671" s="21" t="s">
        <v>420</v>
      </c>
      <c r="K671" s="50"/>
      <c r="L671" s="50">
        <v>1.65</v>
      </c>
      <c r="M671" s="50">
        <v>0.55000000000000004</v>
      </c>
      <c r="N671" s="21" t="s">
        <v>421</v>
      </c>
      <c r="O671" s="652"/>
      <c r="P671" s="16"/>
      <c r="Q671" s="26"/>
      <c r="R671" s="90"/>
      <c r="S671" s="27"/>
      <c r="T671" s="913">
        <f t="shared" si="98"/>
        <v>2.4859999999999998</v>
      </c>
      <c r="U671" s="1038"/>
      <c r="V671" s="14"/>
    </row>
    <row r="672" spans="1:24" ht="50.1" customHeight="1" x14ac:dyDescent="0.2">
      <c r="A672" s="1124"/>
      <c r="B672" s="1156"/>
      <c r="C672" s="1134"/>
      <c r="D672" s="507" t="s">
        <v>557</v>
      </c>
      <c r="E672" s="507" t="s">
        <v>557</v>
      </c>
      <c r="F672" s="179" t="s">
        <v>557</v>
      </c>
      <c r="G672" s="50"/>
      <c r="H672" s="50">
        <v>4.13</v>
      </c>
      <c r="I672" s="50">
        <v>1.37</v>
      </c>
      <c r="J672" s="21" t="s">
        <v>420</v>
      </c>
      <c r="K672" s="50"/>
      <c r="L672" s="50">
        <v>1.65</v>
      </c>
      <c r="M672" s="50">
        <v>0.55000000000000004</v>
      </c>
      <c r="N672" s="21" t="s">
        <v>421</v>
      </c>
      <c r="O672" s="89"/>
      <c r="P672" s="16"/>
      <c r="Q672" s="26"/>
      <c r="R672" s="90"/>
      <c r="S672" s="27"/>
      <c r="T672" s="913">
        <f t="shared" si="98"/>
        <v>2.4859999999999998</v>
      </c>
      <c r="U672" s="1038"/>
      <c r="V672" s="14"/>
    </row>
    <row r="673" spans="1:22" ht="50.1" customHeight="1" x14ac:dyDescent="0.2">
      <c r="A673" s="1124"/>
      <c r="B673" s="1156"/>
      <c r="C673" s="1134"/>
      <c r="D673" s="507" t="s">
        <v>712</v>
      </c>
      <c r="E673" s="507" t="s">
        <v>712</v>
      </c>
      <c r="F673" s="179" t="s">
        <v>712</v>
      </c>
      <c r="G673" s="50"/>
      <c r="H673" s="50">
        <v>4.13</v>
      </c>
      <c r="I673" s="50">
        <v>1.37</v>
      </c>
      <c r="J673" s="21" t="s">
        <v>420</v>
      </c>
      <c r="K673" s="50"/>
      <c r="L673" s="50">
        <v>1.65</v>
      </c>
      <c r="M673" s="50">
        <v>0.55000000000000004</v>
      </c>
      <c r="N673" s="21" t="s">
        <v>421</v>
      </c>
      <c r="O673" s="89"/>
      <c r="P673" s="16"/>
      <c r="Q673" s="26"/>
      <c r="R673" s="55"/>
      <c r="S673" s="27"/>
      <c r="T673" s="913">
        <f t="shared" si="98"/>
        <v>2.4859999999999998</v>
      </c>
      <c r="U673" s="1038"/>
      <c r="V673" s="14"/>
    </row>
    <row r="674" spans="1:22" ht="50.1" customHeight="1" x14ac:dyDescent="0.2">
      <c r="A674" s="1124"/>
      <c r="B674" s="1156"/>
      <c r="C674" s="1134"/>
      <c r="D674" s="507" t="s">
        <v>547</v>
      </c>
      <c r="E674" s="507" t="s">
        <v>547</v>
      </c>
      <c r="F674" s="179" t="s">
        <v>547</v>
      </c>
      <c r="G674" s="50"/>
      <c r="H674" s="50">
        <v>4.13</v>
      </c>
      <c r="I674" s="50">
        <v>1.37</v>
      </c>
      <c r="J674" s="21" t="s">
        <v>420</v>
      </c>
      <c r="K674" s="50"/>
      <c r="L674" s="50">
        <v>1.65</v>
      </c>
      <c r="M674" s="50">
        <v>0.55000000000000004</v>
      </c>
      <c r="N674" s="21" t="s">
        <v>421</v>
      </c>
      <c r="O674" s="89"/>
      <c r="P674" s="89"/>
      <c r="Q674" s="26"/>
      <c r="R674" s="90"/>
      <c r="S674" s="27"/>
      <c r="T674" s="692">
        <f>SUM(K674:M674)*1.13+SUM(O674:R674)</f>
        <v>2.4859999999999998</v>
      </c>
      <c r="U674" s="1038"/>
      <c r="V674" s="14"/>
    </row>
    <row r="675" spans="1:22" ht="50.1" customHeight="1" thickBot="1" x14ac:dyDescent="0.25">
      <c r="A675" s="1125"/>
      <c r="B675" s="1157"/>
      <c r="C675" s="1135"/>
      <c r="D675" s="508" t="s">
        <v>558</v>
      </c>
      <c r="E675" s="508" t="s">
        <v>558</v>
      </c>
      <c r="F675" s="180" t="s">
        <v>558</v>
      </c>
      <c r="G675" s="104"/>
      <c r="H675" s="104">
        <v>4.13</v>
      </c>
      <c r="I675" s="104">
        <v>1.37</v>
      </c>
      <c r="J675" s="79" t="s">
        <v>420</v>
      </c>
      <c r="K675" s="104"/>
      <c r="L675" s="104">
        <v>1.65</v>
      </c>
      <c r="M675" s="104">
        <v>0.55000000000000004</v>
      </c>
      <c r="N675" s="79" t="s">
        <v>421</v>
      </c>
      <c r="O675" s="47"/>
      <c r="P675" s="47"/>
      <c r="Q675" s="64"/>
      <c r="R675" s="92"/>
      <c r="S675" s="30"/>
      <c r="T675" s="688">
        <f>SUM(K675:M675)*1.13+SUM(O675:R675)</f>
        <v>2.4859999999999998</v>
      </c>
      <c r="U675" s="1043"/>
      <c r="V675" s="14"/>
    </row>
    <row r="676" spans="1:22" ht="50.1" customHeight="1" x14ac:dyDescent="0.2">
      <c r="A676" s="1123">
        <v>13</v>
      </c>
      <c r="B676" s="1126" t="s">
        <v>477</v>
      </c>
      <c r="C676" s="1191"/>
      <c r="D676" s="281" t="s">
        <v>105</v>
      </c>
      <c r="E676" s="281" t="s">
        <v>105</v>
      </c>
      <c r="F676" s="181" t="s">
        <v>105</v>
      </c>
      <c r="G676" s="45"/>
      <c r="H676" s="45">
        <v>2.57</v>
      </c>
      <c r="I676" s="45"/>
      <c r="J676" s="87" t="s">
        <v>24</v>
      </c>
      <c r="K676" s="45"/>
      <c r="L676" s="45">
        <v>2.62</v>
      </c>
      <c r="M676" s="45">
        <v>0.47</v>
      </c>
      <c r="N676" s="88" t="s">
        <v>24</v>
      </c>
      <c r="O676" s="45"/>
      <c r="P676" s="45"/>
      <c r="Q676" s="63"/>
      <c r="R676" s="87"/>
      <c r="S676" s="29"/>
      <c r="T676" s="1015">
        <f>SUM(K676:M676)*1.13+SUM(O676:R676)</f>
        <v>3.4916999999999994</v>
      </c>
      <c r="U676" s="1040"/>
      <c r="V676" s="14"/>
    </row>
    <row r="677" spans="1:22" ht="60.75" customHeight="1" thickBot="1" x14ac:dyDescent="0.25">
      <c r="A677" s="1124"/>
      <c r="B677" s="1128"/>
      <c r="C677" s="1193"/>
      <c r="D677" s="257" t="s">
        <v>311</v>
      </c>
      <c r="E677" s="253" t="s">
        <v>311</v>
      </c>
      <c r="F677" s="183" t="s">
        <v>311</v>
      </c>
      <c r="G677" s="47"/>
      <c r="H677" s="47">
        <v>2.57</v>
      </c>
      <c r="I677" s="47"/>
      <c r="J677" s="92">
        <v>2.57</v>
      </c>
      <c r="K677" s="47"/>
      <c r="L677" s="47">
        <v>2.62</v>
      </c>
      <c r="M677" s="47">
        <v>0.47</v>
      </c>
      <c r="N677" s="111"/>
      <c r="O677" s="836"/>
      <c r="P677" s="836"/>
      <c r="Q677" s="92"/>
      <c r="R677" s="92"/>
      <c r="S677" s="30"/>
      <c r="T677" s="914">
        <f>SUM(K677:M677)*1.13+SUM(O677:R677)</f>
        <v>3.4916999999999994</v>
      </c>
      <c r="U677" s="995"/>
      <c r="V677" s="14"/>
    </row>
    <row r="678" spans="1:22" ht="60.75" customHeight="1" thickBot="1" x14ac:dyDescent="0.25">
      <c r="A678" s="31">
        <v>14</v>
      </c>
      <c r="B678" s="85" t="s">
        <v>1021</v>
      </c>
      <c r="C678" s="220"/>
      <c r="D678" s="254" t="s">
        <v>83</v>
      </c>
      <c r="E678" s="214"/>
      <c r="F678" s="33" t="s">
        <v>83</v>
      </c>
      <c r="G678" s="94"/>
      <c r="H678" s="94">
        <v>4.24</v>
      </c>
      <c r="I678" s="94"/>
      <c r="J678" s="99">
        <v>4.24</v>
      </c>
      <c r="K678" s="94"/>
      <c r="L678" s="94">
        <v>1.39</v>
      </c>
      <c r="M678" s="94"/>
      <c r="N678" s="100" t="s">
        <v>24</v>
      </c>
      <c r="O678" s="655"/>
      <c r="P678" s="655"/>
      <c r="Q678" s="65"/>
      <c r="R678" s="99"/>
      <c r="S678" s="34"/>
      <c r="T678" s="1013">
        <f>SUM(K678:M678)*1.13+SUM(O678:R678)</f>
        <v>1.5706999999999998</v>
      </c>
      <c r="U678" s="993"/>
      <c r="V678" s="14"/>
    </row>
    <row r="679" spans="1:22" ht="133.5" customHeight="1" thickBot="1" x14ac:dyDescent="0.25">
      <c r="A679" s="31">
        <v>15</v>
      </c>
      <c r="B679" s="85" t="s">
        <v>164</v>
      </c>
      <c r="C679" s="220"/>
      <c r="D679" s="250" t="s">
        <v>165</v>
      </c>
      <c r="E679" s="254" t="s">
        <v>165</v>
      </c>
      <c r="F679" s="33" t="s">
        <v>165</v>
      </c>
      <c r="G679" s="94"/>
      <c r="H679" s="57" t="s">
        <v>414</v>
      </c>
      <c r="I679" s="94"/>
      <c r="J679" s="65">
        <v>6</v>
      </c>
      <c r="K679" s="94"/>
      <c r="L679" s="94">
        <v>0.6</v>
      </c>
      <c r="M679" s="94">
        <v>0.4</v>
      </c>
      <c r="N679" s="66" t="s">
        <v>949</v>
      </c>
      <c r="O679" s="655"/>
      <c r="P679" s="655"/>
      <c r="Q679" s="65"/>
      <c r="R679" s="99"/>
      <c r="S679" s="34"/>
      <c r="T679" s="1013">
        <f t="shared" ref="T679:T685" si="99">SUM(K679:M679)*1.13+SUM(O679:R679)</f>
        <v>1.1299999999999999</v>
      </c>
      <c r="U679" s="993"/>
      <c r="V679" s="14"/>
    </row>
    <row r="680" spans="1:22" ht="58.5" customHeight="1" thickBot="1" x14ac:dyDescent="0.25">
      <c r="A680" s="31">
        <v>16</v>
      </c>
      <c r="B680" s="85" t="s">
        <v>169</v>
      </c>
      <c r="C680" s="220"/>
      <c r="D680" s="250" t="s">
        <v>170</v>
      </c>
      <c r="E680" s="254" t="s">
        <v>170</v>
      </c>
      <c r="F680" s="33" t="s">
        <v>170</v>
      </c>
      <c r="G680" s="94"/>
      <c r="H680" s="94">
        <v>1.5</v>
      </c>
      <c r="I680" s="94">
        <v>3.5</v>
      </c>
      <c r="J680" s="99" t="s">
        <v>24</v>
      </c>
      <c r="K680" s="94"/>
      <c r="L680" s="94">
        <v>1</v>
      </c>
      <c r="M680" s="94">
        <v>2.2000000000000002</v>
      </c>
      <c r="N680" s="100" t="s">
        <v>24</v>
      </c>
      <c r="O680" s="94"/>
      <c r="P680" s="94"/>
      <c r="Q680" s="65"/>
      <c r="R680" s="99"/>
      <c r="S680" s="34"/>
      <c r="T680" s="1013">
        <f t="shared" si="99"/>
        <v>3.6159999999999997</v>
      </c>
      <c r="U680" s="993"/>
      <c r="V680" s="14"/>
    </row>
    <row r="681" spans="1:22" ht="50.1" customHeight="1" x14ac:dyDescent="0.2">
      <c r="A681" s="1123">
        <v>17</v>
      </c>
      <c r="B681" s="1126" t="s">
        <v>486</v>
      </c>
      <c r="C681" s="1194"/>
      <c r="D681" s="567" t="s">
        <v>296</v>
      </c>
      <c r="E681" s="567" t="s">
        <v>296</v>
      </c>
      <c r="F681" s="181" t="s">
        <v>296</v>
      </c>
      <c r="G681" s="45"/>
      <c r="H681" s="45">
        <v>4</v>
      </c>
      <c r="I681" s="45"/>
      <c r="J681" s="87">
        <v>2.4</v>
      </c>
      <c r="K681" s="45"/>
      <c r="L681" s="45">
        <v>0.88</v>
      </c>
      <c r="M681" s="45">
        <v>0.78</v>
      </c>
      <c r="N681" s="44" t="s">
        <v>348</v>
      </c>
      <c r="O681" s="45"/>
      <c r="P681" s="653"/>
      <c r="Q681" s="63"/>
      <c r="R681" s="87"/>
      <c r="S681" s="29"/>
      <c r="T681" s="1015">
        <f t="shared" si="99"/>
        <v>1.8757999999999999</v>
      </c>
      <c r="U681" s="1040"/>
      <c r="V681" s="14"/>
    </row>
    <row r="682" spans="1:22" ht="50.1" customHeight="1" x14ac:dyDescent="0.2">
      <c r="A682" s="1124"/>
      <c r="B682" s="1127"/>
      <c r="C682" s="1134"/>
      <c r="D682" s="568" t="s">
        <v>702</v>
      </c>
      <c r="E682" s="568" t="s">
        <v>702</v>
      </c>
      <c r="F682" s="182" t="s">
        <v>702</v>
      </c>
      <c r="G682" s="89"/>
      <c r="H682" s="89">
        <v>4</v>
      </c>
      <c r="I682" s="89"/>
      <c r="J682" s="90">
        <v>2.4</v>
      </c>
      <c r="K682" s="89"/>
      <c r="L682" s="89">
        <v>0.88</v>
      </c>
      <c r="M682" s="89">
        <v>0.78</v>
      </c>
      <c r="N682" s="17" t="s">
        <v>348</v>
      </c>
      <c r="O682" s="89"/>
      <c r="P682" s="652"/>
      <c r="Q682" s="26"/>
      <c r="R682" s="90"/>
      <c r="S682" s="27"/>
      <c r="T682" s="913">
        <f t="shared" si="99"/>
        <v>1.8757999999999999</v>
      </c>
      <c r="U682" s="1041"/>
      <c r="V682" s="14"/>
    </row>
    <row r="683" spans="1:22" ht="50.1" customHeight="1" x14ac:dyDescent="0.2">
      <c r="A683" s="1124"/>
      <c r="B683" s="1127"/>
      <c r="C683" s="1251"/>
      <c r="D683" s="463" t="s">
        <v>1034</v>
      </c>
      <c r="E683" s="216"/>
      <c r="F683" s="182" t="s">
        <v>1034</v>
      </c>
      <c r="G683" s="89"/>
      <c r="H683" s="89">
        <v>4</v>
      </c>
      <c r="I683" s="89"/>
      <c r="J683" s="90">
        <v>2.4</v>
      </c>
      <c r="K683" s="89"/>
      <c r="L683" s="89">
        <v>0.88</v>
      </c>
      <c r="M683" s="89"/>
      <c r="N683" s="17" t="s">
        <v>348</v>
      </c>
      <c r="O683" s="89"/>
      <c r="P683" s="89"/>
      <c r="Q683" s="26"/>
      <c r="R683" s="90"/>
      <c r="S683" s="27"/>
      <c r="T683" s="692">
        <f t="shared" si="99"/>
        <v>0.99439999999999995</v>
      </c>
      <c r="U683" s="1041"/>
      <c r="V683" s="14"/>
    </row>
    <row r="684" spans="1:22" ht="50.1" customHeight="1" thickBot="1" x14ac:dyDescent="0.25">
      <c r="A684" s="1125"/>
      <c r="B684" s="1128"/>
      <c r="C684" s="1193"/>
      <c r="D684" s="253" t="s">
        <v>703</v>
      </c>
      <c r="E684" s="217"/>
      <c r="F684" s="183" t="s">
        <v>703</v>
      </c>
      <c r="G684" s="47"/>
      <c r="H684" s="47">
        <v>4</v>
      </c>
      <c r="I684" s="47"/>
      <c r="J684" s="92">
        <v>2.4</v>
      </c>
      <c r="K684" s="47"/>
      <c r="L684" s="47">
        <v>0.88</v>
      </c>
      <c r="M684" s="89"/>
      <c r="N684" s="76" t="s">
        <v>348</v>
      </c>
      <c r="O684" s="89"/>
      <c r="P684" s="47"/>
      <c r="Q684" s="64"/>
      <c r="R684" s="92"/>
      <c r="S684" s="30"/>
      <c r="T684" s="688">
        <f t="shared" si="99"/>
        <v>0.99439999999999995</v>
      </c>
      <c r="U684" s="995"/>
      <c r="V684" s="14"/>
    </row>
    <row r="685" spans="1:22" ht="50.1" customHeight="1" thickBot="1" x14ac:dyDescent="0.3">
      <c r="A685" s="39">
        <v>18</v>
      </c>
      <c r="B685" s="226" t="s">
        <v>492</v>
      </c>
      <c r="C685" s="41"/>
      <c r="D685" s="250" t="s">
        <v>495</v>
      </c>
      <c r="E685" s="250" t="s">
        <v>495</v>
      </c>
      <c r="F685" s="41" t="s">
        <v>495</v>
      </c>
      <c r="G685" s="94"/>
      <c r="H685" s="94">
        <v>14.11</v>
      </c>
      <c r="I685" s="94"/>
      <c r="J685" s="96"/>
      <c r="K685" s="94"/>
      <c r="L685" s="94">
        <v>3</v>
      </c>
      <c r="M685" s="94">
        <v>2</v>
      </c>
      <c r="N685" s="113"/>
      <c r="O685" s="94"/>
      <c r="P685" s="94"/>
      <c r="Q685" s="99"/>
      <c r="R685" s="99"/>
      <c r="S685" s="34"/>
      <c r="T685" s="689">
        <f t="shared" si="99"/>
        <v>5.6499999999999995</v>
      </c>
      <c r="U685" s="989"/>
      <c r="V685" s="14"/>
    </row>
    <row r="686" spans="1:22" ht="50.1" customHeight="1" thickBot="1" x14ac:dyDescent="0.25">
      <c r="A686" s="31">
        <v>19</v>
      </c>
      <c r="B686" s="40" t="s">
        <v>1020</v>
      </c>
      <c r="C686" s="75"/>
      <c r="D686" s="254" t="s">
        <v>205</v>
      </c>
      <c r="E686" s="254" t="s">
        <v>205</v>
      </c>
      <c r="F686" s="33" t="s">
        <v>205</v>
      </c>
      <c r="G686" s="94"/>
      <c r="H686" s="94">
        <v>2.7</v>
      </c>
      <c r="I686" s="94">
        <v>2.2999999999999998</v>
      </c>
      <c r="J686" s="99">
        <v>2.7</v>
      </c>
      <c r="K686" s="94"/>
      <c r="L686" s="94">
        <v>1.75</v>
      </c>
      <c r="M686" s="94">
        <v>1.45</v>
      </c>
      <c r="N686" s="100" t="s">
        <v>24</v>
      </c>
      <c r="O686" s="94"/>
      <c r="P686" s="94"/>
      <c r="Q686" s="65"/>
      <c r="R686" s="96"/>
      <c r="S686" s="34"/>
      <c r="T686" s="987">
        <f>SUM(K686:M686)*1.13+SUM(O686:R686)</f>
        <v>3.6159999999999997</v>
      </c>
      <c r="U686" s="993"/>
      <c r="V686" s="14"/>
    </row>
    <row r="687" spans="1:22" ht="50.1" customHeight="1" thickBot="1" x14ac:dyDescent="0.25">
      <c r="A687" s="1071">
        <v>20</v>
      </c>
      <c r="B687" s="371" t="s">
        <v>987</v>
      </c>
      <c r="C687" s="220"/>
      <c r="D687" s="254" t="s">
        <v>292</v>
      </c>
      <c r="E687" s="254" t="s">
        <v>292</v>
      </c>
      <c r="F687" s="56" t="s">
        <v>292</v>
      </c>
      <c r="G687" s="95"/>
      <c r="H687" s="95">
        <v>3.58</v>
      </c>
      <c r="I687" s="95"/>
      <c r="J687" s="96"/>
      <c r="K687" s="95"/>
      <c r="L687" s="95">
        <v>2.6</v>
      </c>
      <c r="M687" s="95"/>
      <c r="N687" s="113" t="s">
        <v>451</v>
      </c>
      <c r="O687" s="94"/>
      <c r="P687" s="94"/>
      <c r="Q687" s="65"/>
      <c r="R687" s="99"/>
      <c r="S687" s="34"/>
      <c r="T687" s="1013">
        <f>SUM(K687:M687)*1.13+SUM(O687:R687)</f>
        <v>2.9379999999999997</v>
      </c>
      <c r="U687" s="1057"/>
      <c r="V687" s="14"/>
    </row>
    <row r="688" spans="1:22" s="3" customFormat="1" ht="45" customHeight="1" thickBot="1" x14ac:dyDescent="0.25">
      <c r="A688" s="212">
        <v>21</v>
      </c>
      <c r="B688" s="352" t="s">
        <v>1026</v>
      </c>
      <c r="C688" s="41"/>
      <c r="D688" s="159"/>
      <c r="E688" s="250" t="s">
        <v>59</v>
      </c>
      <c r="F688" s="146" t="s">
        <v>59</v>
      </c>
      <c r="G688" s="147"/>
      <c r="H688" s="147"/>
      <c r="I688" s="147">
        <v>13</v>
      </c>
      <c r="J688" s="724"/>
      <c r="K688" s="147"/>
      <c r="L688" s="147"/>
      <c r="M688" s="147">
        <v>1.8</v>
      </c>
      <c r="N688" s="724"/>
      <c r="O688" s="147"/>
      <c r="P688" s="147"/>
      <c r="Q688" s="724"/>
      <c r="R688" s="724"/>
      <c r="S688" s="152"/>
      <c r="T688" s="981">
        <f>SUM(K688:M688)*1.13+SUM(O688:R688)</f>
        <v>2.0339999999999998</v>
      </c>
      <c r="U688" s="936"/>
      <c r="V688" s="13"/>
    </row>
    <row r="689" spans="1:23" ht="27" customHeight="1" x14ac:dyDescent="0.2">
      <c r="B689" s="1120"/>
      <c r="C689" s="435"/>
      <c r="D689" s="435"/>
      <c r="E689" s="832"/>
      <c r="F689" s="677"/>
      <c r="G689" s="678"/>
      <c r="H689" s="678"/>
      <c r="I689" s="678"/>
      <c r="J689" s="678"/>
      <c r="K689" s="678"/>
      <c r="L689" s="678"/>
      <c r="M689" s="678"/>
      <c r="N689" s="678"/>
      <c r="O689" s="678"/>
      <c r="P689" s="678"/>
      <c r="Q689" s="678"/>
      <c r="R689" s="678"/>
      <c r="S689" s="678"/>
      <c r="T689" s="723"/>
      <c r="U689" s="1119"/>
      <c r="V689" s="1187"/>
      <c r="W689" s="325"/>
    </row>
    <row r="690" spans="1:23" ht="39.950000000000003" customHeight="1" x14ac:dyDescent="0.2">
      <c r="A690" s="997"/>
      <c r="B690" s="419"/>
      <c r="C690" s="435"/>
      <c r="D690" s="435"/>
      <c r="E690" s="643"/>
      <c r="F690" s="677"/>
      <c r="G690" s="678"/>
      <c r="H690" s="678"/>
      <c r="I690" s="678"/>
      <c r="J690" s="678"/>
      <c r="K690" s="678"/>
      <c r="L690" s="678"/>
      <c r="M690" s="678"/>
      <c r="N690" s="678"/>
      <c r="O690" s="678"/>
      <c r="P690" s="678"/>
      <c r="Q690" s="678"/>
      <c r="R690" s="678"/>
      <c r="S690" s="678"/>
      <c r="T690" s="723"/>
      <c r="U690" s="831"/>
      <c r="V690" s="1187"/>
      <c r="W690" s="325"/>
    </row>
    <row r="691" spans="1:23" ht="39.950000000000003" customHeight="1" x14ac:dyDescent="0.2">
      <c r="A691" s="997"/>
      <c r="B691" s="419"/>
      <c r="C691" s="420"/>
      <c r="D691" s="420"/>
      <c r="E691" s="421"/>
      <c r="F691" s="421"/>
      <c r="G691" s="422"/>
      <c r="H691" s="422"/>
      <c r="I691" s="422"/>
      <c r="J691" s="423"/>
      <c r="K691" s="422"/>
      <c r="L691" s="422"/>
      <c r="M691" s="422"/>
      <c r="N691" s="424"/>
      <c r="O691" s="422"/>
      <c r="P691" s="422"/>
      <c r="Q691" s="422"/>
      <c r="R691" s="422"/>
      <c r="S691" s="325"/>
      <c r="T691" s="425"/>
      <c r="U691" s="832"/>
      <c r="V691" s="418"/>
    </row>
    <row r="692" spans="1:23" ht="50.1" customHeight="1" x14ac:dyDescent="0.2">
      <c r="A692" s="1072"/>
      <c r="B692" s="426"/>
      <c r="C692" s="1242"/>
      <c r="D692" s="1161"/>
      <c r="E692" s="1161"/>
      <c r="F692" s="421"/>
      <c r="G692" s="422"/>
      <c r="H692" s="423"/>
      <c r="I692" s="422"/>
      <c r="J692" s="427"/>
      <c r="K692" s="423"/>
      <c r="L692" s="423"/>
      <c r="M692" s="423"/>
      <c r="N692" s="428"/>
      <c r="O692" s="429"/>
      <c r="P692" s="422"/>
      <c r="Q692" s="422"/>
      <c r="R692" s="422"/>
      <c r="S692" s="325"/>
      <c r="T692" s="425"/>
      <c r="U692" s="832"/>
      <c r="V692" s="14"/>
    </row>
    <row r="693" spans="1:23" ht="50.1" customHeight="1" x14ac:dyDescent="0.2">
      <c r="A693" s="1240"/>
      <c r="B693" s="1241"/>
      <c r="C693" s="1242"/>
      <c r="D693" s="1161"/>
      <c r="E693" s="1161"/>
      <c r="F693" s="421"/>
      <c r="G693" s="422"/>
      <c r="H693" s="423"/>
      <c r="I693" s="422"/>
      <c r="J693" s="427"/>
      <c r="K693" s="423"/>
      <c r="L693" s="423"/>
      <c r="M693" s="423"/>
      <c r="N693" s="428"/>
      <c r="O693" s="429"/>
      <c r="P693" s="422"/>
      <c r="Q693" s="422"/>
      <c r="R693" s="422"/>
      <c r="S693" s="325"/>
      <c r="T693" s="430"/>
      <c r="U693" s="832"/>
      <c r="V693" s="14"/>
    </row>
    <row r="694" spans="1:23" ht="50.1" customHeight="1" x14ac:dyDescent="0.2">
      <c r="A694" s="1240"/>
      <c r="B694" s="1241"/>
      <c r="C694" s="431"/>
      <c r="D694" s="421"/>
      <c r="E694" s="421"/>
      <c r="F694" s="421"/>
      <c r="G694" s="422"/>
      <c r="H694" s="423"/>
      <c r="I694" s="422"/>
      <c r="J694" s="427"/>
      <c r="K694" s="423"/>
      <c r="L694" s="423"/>
      <c r="M694" s="423"/>
      <c r="N694" s="428"/>
      <c r="O694" s="422"/>
      <c r="P694" s="422"/>
      <c r="Q694" s="422"/>
      <c r="R694" s="422"/>
      <c r="S694" s="325"/>
      <c r="T694" s="430"/>
      <c r="U694" s="832"/>
      <c r="V694" s="14"/>
    </row>
    <row r="695" spans="1:23" ht="50.1" customHeight="1" x14ac:dyDescent="0.2">
      <c r="A695" s="1240"/>
      <c r="B695" s="1241"/>
      <c r="C695" s="420"/>
      <c r="D695" s="420"/>
      <c r="E695" s="421"/>
      <c r="F695" s="421"/>
      <c r="G695" s="422"/>
      <c r="H695" s="422"/>
      <c r="I695" s="422"/>
      <c r="J695" s="423"/>
      <c r="K695" s="422"/>
      <c r="L695" s="422"/>
      <c r="M695" s="422"/>
      <c r="N695" s="428"/>
      <c r="O695" s="422"/>
      <c r="P695" s="422"/>
      <c r="Q695" s="422"/>
      <c r="R695" s="422"/>
      <c r="S695" s="325"/>
      <c r="T695" s="430"/>
      <c r="U695" s="832"/>
      <c r="V695" s="14"/>
    </row>
    <row r="696" spans="1:23" ht="50.1" customHeight="1" x14ac:dyDescent="0.2">
      <c r="A696" s="1072"/>
      <c r="B696" s="426"/>
      <c r="C696" s="420"/>
      <c r="D696" s="420"/>
      <c r="E696" s="421"/>
      <c r="F696" s="421"/>
      <c r="G696" s="422"/>
      <c r="H696" s="422"/>
      <c r="I696" s="422"/>
      <c r="J696" s="423"/>
      <c r="K696" s="422"/>
      <c r="L696" s="422"/>
      <c r="M696" s="422"/>
      <c r="N696" s="424"/>
      <c r="O696" s="422"/>
      <c r="P696" s="422"/>
      <c r="Q696" s="422"/>
      <c r="R696" s="422"/>
      <c r="S696" s="325"/>
      <c r="T696" s="430"/>
      <c r="U696" s="832"/>
      <c r="V696" s="14"/>
    </row>
    <row r="697" spans="1:23" ht="50.1" customHeight="1" x14ac:dyDescent="0.2">
      <c r="A697" s="1238"/>
      <c r="B697" s="1239"/>
      <c r="C697" s="420"/>
      <c r="D697" s="420"/>
      <c r="E697" s="421"/>
      <c r="F697" s="421"/>
      <c r="G697" s="422"/>
      <c r="H697" s="422"/>
      <c r="I697" s="422"/>
      <c r="J697" s="423"/>
      <c r="K697" s="422"/>
      <c r="L697" s="422"/>
      <c r="M697" s="422"/>
      <c r="N697" s="424"/>
      <c r="O697" s="422"/>
      <c r="P697" s="422"/>
      <c r="Q697" s="422"/>
      <c r="R697" s="422"/>
      <c r="S697" s="325"/>
      <c r="T697" s="430"/>
      <c r="U697" s="832"/>
      <c r="V697" s="14"/>
    </row>
    <row r="698" spans="1:23" ht="50.1" customHeight="1" x14ac:dyDescent="0.2">
      <c r="A698" s="1238"/>
      <c r="B698" s="1239"/>
      <c r="C698" s="420"/>
      <c r="D698" s="420"/>
      <c r="E698" s="421"/>
      <c r="F698" s="421"/>
      <c r="G698" s="422"/>
      <c r="H698" s="422"/>
      <c r="I698" s="422"/>
      <c r="J698" s="423"/>
      <c r="K698" s="422"/>
      <c r="L698" s="422"/>
      <c r="M698" s="422"/>
      <c r="N698" s="428"/>
      <c r="O698" s="422"/>
      <c r="P698" s="422"/>
      <c r="Q698" s="422"/>
      <c r="R698" s="422"/>
      <c r="S698" s="325"/>
      <c r="T698" s="430"/>
      <c r="U698" s="832"/>
      <c r="V698" s="14"/>
    </row>
    <row r="699" spans="1:23" ht="50.1" customHeight="1" x14ac:dyDescent="0.2">
      <c r="A699" s="1072"/>
      <c r="B699" s="426"/>
      <c r="C699" s="420"/>
      <c r="D699" s="420"/>
      <c r="E699" s="421"/>
      <c r="F699" s="421"/>
      <c r="G699" s="422"/>
      <c r="H699" s="422"/>
      <c r="I699" s="422"/>
      <c r="J699" s="423"/>
      <c r="K699" s="422"/>
      <c r="L699" s="422"/>
      <c r="M699" s="422"/>
      <c r="N699" s="424"/>
      <c r="O699" s="422"/>
      <c r="P699" s="422"/>
      <c r="Q699" s="422"/>
      <c r="R699" s="422"/>
      <c r="S699" s="325"/>
      <c r="T699" s="430"/>
      <c r="U699" s="832"/>
      <c r="V699" s="14"/>
    </row>
    <row r="700" spans="1:23" ht="50.1" customHeight="1" x14ac:dyDescent="0.2">
      <c r="A700" s="1072"/>
      <c r="B700" s="426"/>
      <c r="C700" s="420"/>
      <c r="D700" s="420"/>
      <c r="E700" s="421"/>
      <c r="F700" s="421"/>
      <c r="G700" s="422"/>
      <c r="H700" s="422"/>
      <c r="I700" s="422"/>
      <c r="J700" s="423"/>
      <c r="K700" s="422"/>
      <c r="L700" s="422"/>
      <c r="M700" s="422"/>
      <c r="N700" s="424"/>
      <c r="O700" s="422"/>
      <c r="P700" s="422"/>
      <c r="Q700" s="422"/>
      <c r="R700" s="422"/>
      <c r="S700" s="325"/>
      <c r="T700" s="430"/>
      <c r="U700" s="832"/>
      <c r="V700" s="14"/>
    </row>
    <row r="701" spans="1:23" ht="50.1" customHeight="1" x14ac:dyDescent="0.2">
      <c r="A701" s="1072"/>
      <c r="B701" s="432"/>
      <c r="C701" s="420"/>
      <c r="D701" s="420"/>
      <c r="E701" s="421"/>
      <c r="F701" s="421"/>
      <c r="G701" s="422"/>
      <c r="H701" s="422"/>
      <c r="I701" s="422"/>
      <c r="J701" s="423"/>
      <c r="K701" s="422"/>
      <c r="L701" s="422"/>
      <c r="M701" s="422"/>
      <c r="N701" s="424"/>
      <c r="O701" s="422"/>
      <c r="P701" s="422"/>
      <c r="Q701" s="422"/>
      <c r="R701" s="422"/>
      <c r="S701" s="325"/>
      <c r="T701" s="430"/>
      <c r="U701" s="832"/>
    </row>
    <row r="702" spans="1:23" ht="50.1" customHeight="1" x14ac:dyDescent="0.2">
      <c r="A702" s="1072"/>
      <c r="B702" s="426"/>
      <c r="C702" s="420"/>
      <c r="D702" s="420"/>
      <c r="E702" s="421"/>
      <c r="F702" s="421"/>
      <c r="G702" s="422"/>
      <c r="H702" s="422"/>
      <c r="I702" s="422"/>
      <c r="J702" s="423"/>
      <c r="K702" s="422"/>
      <c r="L702" s="422"/>
      <c r="M702" s="422"/>
      <c r="N702" s="424"/>
      <c r="O702" s="422"/>
      <c r="P702" s="422"/>
      <c r="Q702" s="422"/>
      <c r="R702" s="422"/>
      <c r="S702" s="325"/>
      <c r="T702" s="430"/>
      <c r="U702" s="832"/>
    </row>
    <row r="703" spans="1:23" ht="50.1" customHeight="1" x14ac:dyDescent="0.25">
      <c r="A703" s="1072"/>
      <c r="B703" s="433"/>
      <c r="C703" s="420"/>
      <c r="D703" s="420"/>
      <c r="E703" s="421"/>
      <c r="F703" s="421"/>
      <c r="G703" s="422"/>
      <c r="H703" s="422"/>
      <c r="I703" s="422"/>
      <c r="J703" s="423"/>
      <c r="K703" s="422"/>
      <c r="L703" s="422"/>
      <c r="M703" s="422"/>
      <c r="N703" s="428"/>
      <c r="O703" s="422"/>
      <c r="P703" s="422"/>
      <c r="Q703" s="422"/>
      <c r="R703" s="422"/>
      <c r="S703" s="325"/>
      <c r="T703" s="434"/>
      <c r="U703" s="832"/>
    </row>
    <row r="704" spans="1:23" ht="50.1" customHeight="1" x14ac:dyDescent="0.2">
      <c r="A704" s="1072"/>
      <c r="B704" s="426"/>
      <c r="C704" s="11"/>
      <c r="D704" s="11"/>
      <c r="E704" s="11"/>
      <c r="F704" s="435"/>
      <c r="G704" s="436"/>
      <c r="H704" s="11"/>
      <c r="I704" s="11"/>
      <c r="J704" s="325"/>
      <c r="K704" s="11"/>
      <c r="L704" s="11"/>
      <c r="M704" s="11"/>
      <c r="N704" s="325"/>
      <c r="O704" s="11"/>
      <c r="P704" s="11"/>
      <c r="Q704" s="325"/>
      <c r="R704" s="325"/>
      <c r="T704" s="434"/>
      <c r="U704" s="435"/>
    </row>
    <row r="705" spans="2:21" ht="39.950000000000003" customHeight="1" x14ac:dyDescent="0.2">
      <c r="B705" s="10"/>
      <c r="C705" s="11"/>
      <c r="D705" s="11"/>
      <c r="E705" s="11"/>
      <c r="F705" s="435"/>
      <c r="G705" s="436"/>
      <c r="H705" s="11"/>
      <c r="I705" s="11"/>
      <c r="J705" s="325"/>
      <c r="K705" s="11"/>
      <c r="L705" s="11"/>
      <c r="M705" s="11"/>
      <c r="N705" s="325"/>
      <c r="O705" s="11"/>
      <c r="P705" s="11"/>
      <c r="Q705" s="325"/>
      <c r="R705" s="325"/>
      <c r="T705" s="434"/>
      <c r="U705" s="435"/>
    </row>
    <row r="706" spans="2:21" ht="39.950000000000003" customHeight="1" x14ac:dyDescent="0.2">
      <c r="B706" s="10"/>
      <c r="C706" s="11"/>
      <c r="D706" s="11"/>
      <c r="E706" s="11"/>
      <c r="F706" s="435"/>
      <c r="G706" s="436"/>
      <c r="H706" s="11"/>
      <c r="I706" s="11"/>
      <c r="J706" s="325"/>
      <c r="K706" s="11"/>
      <c r="L706" s="11"/>
      <c r="M706" s="11"/>
      <c r="N706" s="325"/>
      <c r="O706" s="11"/>
      <c r="P706" s="11"/>
      <c r="Q706" s="325"/>
      <c r="R706" s="325"/>
      <c r="T706" s="434"/>
      <c r="U706" s="435"/>
    </row>
    <row r="707" spans="2:21" ht="39.950000000000003" customHeight="1" x14ac:dyDescent="0.2">
      <c r="U707" s="435"/>
    </row>
    <row r="708" spans="2:21" ht="39.950000000000003" customHeight="1" x14ac:dyDescent="0.2">
      <c r="U708" s="435"/>
    </row>
    <row r="709" spans="2:21" ht="39.950000000000003" customHeight="1" x14ac:dyDescent="0.2">
      <c r="U709" s="435"/>
    </row>
    <row r="710" spans="2:21" ht="39.950000000000003" customHeight="1" x14ac:dyDescent="0.2">
      <c r="U710" s="435"/>
    </row>
    <row r="711" spans="2:21" ht="39.950000000000003" customHeight="1" x14ac:dyDescent="0.2">
      <c r="U711" s="435"/>
    </row>
    <row r="712" spans="2:21" ht="39.950000000000003" customHeight="1" x14ac:dyDescent="0.2">
      <c r="U712" s="435"/>
    </row>
    <row r="713" spans="2:21" ht="39.950000000000003" customHeight="1" x14ac:dyDescent="0.2">
      <c r="U713" s="435"/>
    </row>
    <row r="714" spans="2:21" ht="39.950000000000003" customHeight="1" x14ac:dyDescent="0.2">
      <c r="U714" s="435"/>
    </row>
    <row r="715" spans="2:21" ht="39.950000000000003" customHeight="1" x14ac:dyDescent="0.2">
      <c r="U715" s="435"/>
    </row>
    <row r="716" spans="2:21" ht="39.950000000000003" customHeight="1" x14ac:dyDescent="0.2">
      <c r="U716" s="435"/>
    </row>
    <row r="717" spans="2:21" ht="39.950000000000003" customHeight="1" x14ac:dyDescent="0.2">
      <c r="U717" s="435"/>
    </row>
    <row r="718" spans="2:21" ht="39.950000000000003" customHeight="1" x14ac:dyDescent="0.2">
      <c r="U718" s="435"/>
    </row>
    <row r="719" spans="2:21" ht="39.950000000000003" customHeight="1" x14ac:dyDescent="0.2">
      <c r="U719" s="435"/>
    </row>
    <row r="720" spans="2:21" ht="39.950000000000003" customHeight="1" x14ac:dyDescent="0.2">
      <c r="U720" s="435"/>
    </row>
    <row r="721" spans="21:21" ht="39.950000000000003" customHeight="1" x14ac:dyDescent="0.2">
      <c r="U721" s="435"/>
    </row>
    <row r="722" spans="21:21" ht="39.950000000000003" customHeight="1" x14ac:dyDescent="0.2">
      <c r="U722" s="435"/>
    </row>
    <row r="723" spans="21:21" ht="39.950000000000003" customHeight="1" x14ac:dyDescent="0.2">
      <c r="U723" s="435"/>
    </row>
    <row r="724" spans="21:21" ht="39.950000000000003" customHeight="1" x14ac:dyDescent="0.2">
      <c r="U724" s="435"/>
    </row>
    <row r="725" spans="21:21" ht="39.950000000000003" customHeight="1" x14ac:dyDescent="0.2">
      <c r="U725" s="435"/>
    </row>
    <row r="726" spans="21:21" ht="39.950000000000003" customHeight="1" x14ac:dyDescent="0.2">
      <c r="U726" s="435"/>
    </row>
    <row r="727" spans="21:21" ht="39.950000000000003" customHeight="1" x14ac:dyDescent="0.2">
      <c r="U727" s="435"/>
    </row>
    <row r="728" spans="21:21" ht="39.950000000000003" customHeight="1" x14ac:dyDescent="0.2">
      <c r="U728" s="435"/>
    </row>
    <row r="729" spans="21:21" ht="39.950000000000003" customHeight="1" x14ac:dyDescent="0.2">
      <c r="U729" s="435"/>
    </row>
    <row r="730" spans="21:21" ht="39.950000000000003" customHeight="1" x14ac:dyDescent="0.2">
      <c r="U730" s="435"/>
    </row>
    <row r="731" spans="21:21" ht="39.950000000000003" customHeight="1" x14ac:dyDescent="0.2">
      <c r="U731" s="435"/>
    </row>
    <row r="732" spans="21:21" ht="39.950000000000003" customHeight="1" x14ac:dyDescent="0.2">
      <c r="U732" s="435"/>
    </row>
    <row r="733" spans="21:21" ht="39.950000000000003" customHeight="1" x14ac:dyDescent="0.2">
      <c r="U733" s="435"/>
    </row>
    <row r="734" spans="21:21" ht="39.950000000000003" customHeight="1" x14ac:dyDescent="0.2">
      <c r="U734" s="435"/>
    </row>
    <row r="735" spans="21:21" ht="39.950000000000003" customHeight="1" x14ac:dyDescent="0.2">
      <c r="U735" s="435"/>
    </row>
    <row r="736" spans="21:21" ht="39.950000000000003" customHeight="1" x14ac:dyDescent="0.2">
      <c r="U736" s="435"/>
    </row>
    <row r="737" spans="21:21" ht="39.950000000000003" customHeight="1" x14ac:dyDescent="0.2">
      <c r="U737" s="435"/>
    </row>
    <row r="738" spans="21:21" ht="39.950000000000003" customHeight="1" x14ac:dyDescent="0.2">
      <c r="U738" s="435"/>
    </row>
    <row r="739" spans="21:21" ht="39.950000000000003" customHeight="1" x14ac:dyDescent="0.2">
      <c r="U739" s="435"/>
    </row>
    <row r="740" spans="21:21" ht="39.950000000000003" customHeight="1" x14ac:dyDescent="0.2">
      <c r="U740" s="435"/>
    </row>
    <row r="741" spans="21:21" ht="39.950000000000003" customHeight="1" x14ac:dyDescent="0.2">
      <c r="U741" s="435"/>
    </row>
    <row r="742" spans="21:21" ht="39.950000000000003" customHeight="1" x14ac:dyDescent="0.2">
      <c r="U742" s="435"/>
    </row>
    <row r="743" spans="21:21" ht="39.950000000000003" customHeight="1" x14ac:dyDescent="0.2">
      <c r="U743" s="435"/>
    </row>
    <row r="744" spans="21:21" ht="39.950000000000003" customHeight="1" x14ac:dyDescent="0.2">
      <c r="U744" s="435"/>
    </row>
    <row r="745" spans="21:21" ht="39.950000000000003" customHeight="1" x14ac:dyDescent="0.2">
      <c r="U745" s="435"/>
    </row>
    <row r="746" spans="21:21" ht="39.950000000000003" customHeight="1" x14ac:dyDescent="0.2">
      <c r="U746" s="435"/>
    </row>
    <row r="747" spans="21:21" ht="39.950000000000003" customHeight="1" x14ac:dyDescent="0.2">
      <c r="U747" s="435"/>
    </row>
    <row r="748" spans="21:21" ht="39.950000000000003" customHeight="1" x14ac:dyDescent="0.2">
      <c r="U748" s="435"/>
    </row>
    <row r="749" spans="21:21" ht="39.950000000000003" customHeight="1" x14ac:dyDescent="0.2">
      <c r="U749" s="435"/>
    </row>
    <row r="750" spans="21:21" ht="39.950000000000003" customHeight="1" x14ac:dyDescent="0.2">
      <c r="U750" s="435"/>
    </row>
    <row r="751" spans="21:21" ht="39.950000000000003" customHeight="1" x14ac:dyDescent="0.2">
      <c r="U751" s="435"/>
    </row>
    <row r="752" spans="21:21" ht="39.950000000000003" customHeight="1" x14ac:dyDescent="0.2">
      <c r="U752" s="435"/>
    </row>
    <row r="753" spans="21:21" ht="39.950000000000003" customHeight="1" x14ac:dyDescent="0.2">
      <c r="U753" s="435"/>
    </row>
    <row r="754" spans="21:21" ht="39.950000000000003" customHeight="1" x14ac:dyDescent="0.2">
      <c r="U754" s="435"/>
    </row>
    <row r="755" spans="21:21" ht="39.950000000000003" customHeight="1" x14ac:dyDescent="0.2">
      <c r="U755" s="435"/>
    </row>
    <row r="756" spans="21:21" ht="39.950000000000003" customHeight="1" x14ac:dyDescent="0.2">
      <c r="U756" s="435"/>
    </row>
    <row r="757" spans="21:21" ht="39.950000000000003" customHeight="1" x14ac:dyDescent="0.2">
      <c r="U757" s="435"/>
    </row>
  </sheetData>
  <sheetProtection algorithmName="SHA-512" hashValue="SzSlTGikI2U1S/qbOulRJgfTxx65SOZpQxh2Rj7AUgGkFbwaq7FzmCF7mbAsdcdNt+BkPSrvIHqvpQ/oDD/Paw==" saltValue="yGDLXwG5eGb1af8lJlGR5Q==" spinCount="100000" sheet="1" objects="1" scenarios="1" selectLockedCells="1" selectUnlockedCells="1"/>
  <mergeCells count="341">
    <mergeCell ref="E48:E49"/>
    <mergeCell ref="F48:F49"/>
    <mergeCell ref="C221:E221"/>
    <mergeCell ref="C215:E215"/>
    <mergeCell ref="F55:F56"/>
    <mergeCell ref="E55:E56"/>
    <mergeCell ref="D55:D56"/>
    <mergeCell ref="C55:C56"/>
    <mergeCell ref="U48:U49"/>
    <mergeCell ref="G48:G49"/>
    <mergeCell ref="H48:H49"/>
    <mergeCell ref="I48:I49"/>
    <mergeCell ref="J48:J49"/>
    <mergeCell ref="K48:K49"/>
    <mergeCell ref="L48:L49"/>
    <mergeCell ref="M48:M49"/>
    <mergeCell ref="O55:O56"/>
    <mergeCell ref="P55:P56"/>
    <mergeCell ref="Q55:Q56"/>
    <mergeCell ref="N48:N49"/>
    <mergeCell ref="O48:O49"/>
    <mergeCell ref="P48:P49"/>
    <mergeCell ref="Q48:Q49"/>
    <mergeCell ref="R48:R49"/>
    <mergeCell ref="F638:F639"/>
    <mergeCell ref="R55:R56"/>
    <mergeCell ref="T55:T56"/>
    <mergeCell ref="U55:U56"/>
    <mergeCell ref="G55:G56"/>
    <mergeCell ref="H55:H56"/>
    <mergeCell ref="I55:I56"/>
    <mergeCell ref="J55:J56"/>
    <mergeCell ref="K55:K56"/>
    <mergeCell ref="L55:L56"/>
    <mergeCell ref="M55:M56"/>
    <mergeCell ref="N55:N56"/>
    <mergeCell ref="U544:U566"/>
    <mergeCell ref="T48:T49"/>
    <mergeCell ref="V612:V624"/>
    <mergeCell ref="F359:F361"/>
    <mergeCell ref="F362:F364"/>
    <mergeCell ref="F365:F367"/>
    <mergeCell ref="F368:F370"/>
    <mergeCell ref="C488:C489"/>
    <mergeCell ref="C490:C491"/>
    <mergeCell ref="D488:D489"/>
    <mergeCell ref="D490:D491"/>
    <mergeCell ref="F488:F489"/>
    <mergeCell ref="E488:E489"/>
    <mergeCell ref="E490:E491"/>
    <mergeCell ref="F490:F491"/>
    <mergeCell ref="D572:D578"/>
    <mergeCell ref="E572:E578"/>
    <mergeCell ref="E497:E503"/>
    <mergeCell ref="E484:E487"/>
    <mergeCell ref="E507:E513"/>
    <mergeCell ref="D459:D460"/>
    <mergeCell ref="D610:D622"/>
    <mergeCell ref="E610:E622"/>
    <mergeCell ref="D607:D608"/>
    <mergeCell ref="D479:D481"/>
    <mergeCell ref="E479:E481"/>
    <mergeCell ref="A609:A624"/>
    <mergeCell ref="B609:B624"/>
    <mergeCell ref="A601:A602"/>
    <mergeCell ref="B601:B602"/>
    <mergeCell ref="D605:D606"/>
    <mergeCell ref="E605:E606"/>
    <mergeCell ref="A605:A606"/>
    <mergeCell ref="B605:B606"/>
    <mergeCell ref="A607:A608"/>
    <mergeCell ref="A594:A597"/>
    <mergeCell ref="E607:E608"/>
    <mergeCell ref="D580:D588"/>
    <mergeCell ref="E580:E588"/>
    <mergeCell ref="B594:B597"/>
    <mergeCell ref="A580:A588"/>
    <mergeCell ref="B580:B588"/>
    <mergeCell ref="B538:B566"/>
    <mergeCell ref="B572:B578"/>
    <mergeCell ref="A572:A578"/>
    <mergeCell ref="B607:B608"/>
    <mergeCell ref="A495:A496"/>
    <mergeCell ref="B495:B496"/>
    <mergeCell ref="A497:A503"/>
    <mergeCell ref="A697:A698"/>
    <mergeCell ref="B697:B698"/>
    <mergeCell ref="D630:D636"/>
    <mergeCell ref="E630:E636"/>
    <mergeCell ref="A693:A695"/>
    <mergeCell ref="B693:B695"/>
    <mergeCell ref="C692:C693"/>
    <mergeCell ref="D692:D693"/>
    <mergeCell ref="E692:E693"/>
    <mergeCell ref="C647:C652"/>
    <mergeCell ref="C681:C682"/>
    <mergeCell ref="C638:C639"/>
    <mergeCell ref="D638:D639"/>
    <mergeCell ref="E638:E639"/>
    <mergeCell ref="A638:A639"/>
    <mergeCell ref="B638:B639"/>
    <mergeCell ref="B681:B684"/>
    <mergeCell ref="A641:A642"/>
    <mergeCell ref="B641:B642"/>
    <mergeCell ref="A629:A636"/>
    <mergeCell ref="B629:B636"/>
    <mergeCell ref="C683:C684"/>
    <mergeCell ref="B497:B503"/>
    <mergeCell ref="A538:A566"/>
    <mergeCell ref="A504:A506"/>
    <mergeCell ref="A507:A513"/>
    <mergeCell ref="A515:A521"/>
    <mergeCell ref="B515:B521"/>
    <mergeCell ref="B504:B506"/>
    <mergeCell ref="B507:B513"/>
    <mergeCell ref="A522:A525"/>
    <mergeCell ref="B522:B525"/>
    <mergeCell ref="B488:B491"/>
    <mergeCell ref="A484:A487"/>
    <mergeCell ref="A478:A483"/>
    <mergeCell ref="B478:B483"/>
    <mergeCell ref="A458:A461"/>
    <mergeCell ref="B458:B461"/>
    <mergeCell ref="A463:A470"/>
    <mergeCell ref="B463:B470"/>
    <mergeCell ref="A471:A476"/>
    <mergeCell ref="B471:B476"/>
    <mergeCell ref="E349:E358"/>
    <mergeCell ref="B348:B358"/>
    <mergeCell ref="B401:B402"/>
    <mergeCell ref="B404:B408"/>
    <mergeCell ref="A404:A408"/>
    <mergeCell ref="A389:A393"/>
    <mergeCell ref="B389:B393"/>
    <mergeCell ref="E389:E393"/>
    <mergeCell ref="E396:E398"/>
    <mergeCell ref="A396:A399"/>
    <mergeCell ref="B396:B399"/>
    <mergeCell ref="E404:E408"/>
    <mergeCell ref="A401:A402"/>
    <mergeCell ref="B378:B379"/>
    <mergeCell ref="A378:A379"/>
    <mergeCell ref="E380:E382"/>
    <mergeCell ref="C371:C372"/>
    <mergeCell ref="C373:C375"/>
    <mergeCell ref="C376:C377"/>
    <mergeCell ref="A371:A377"/>
    <mergeCell ref="B371:B377"/>
    <mergeCell ref="E383:E388"/>
    <mergeCell ref="A380:A382"/>
    <mergeCell ref="B380:B382"/>
    <mergeCell ref="B181:B184"/>
    <mergeCell ref="D186:D188"/>
    <mergeCell ref="A281:A306"/>
    <mergeCell ref="B281:B306"/>
    <mergeCell ref="C359:C361"/>
    <mergeCell ref="A307:A312"/>
    <mergeCell ref="B307:B312"/>
    <mergeCell ref="A313:A329"/>
    <mergeCell ref="B313:B329"/>
    <mergeCell ref="A330:A334"/>
    <mergeCell ref="B330:B334"/>
    <mergeCell ref="A359:A370"/>
    <mergeCell ref="B359:B370"/>
    <mergeCell ref="A335:A337"/>
    <mergeCell ref="B335:B337"/>
    <mergeCell ref="B338:B342"/>
    <mergeCell ref="A338:A342"/>
    <mergeCell ref="A348:A358"/>
    <mergeCell ref="D368:D370"/>
    <mergeCell ref="D349:D358"/>
    <mergeCell ref="A164:A166"/>
    <mergeCell ref="B164:B166"/>
    <mergeCell ref="A246:A264"/>
    <mergeCell ref="B246:B264"/>
    <mergeCell ref="E183:E184"/>
    <mergeCell ref="E186:E188"/>
    <mergeCell ref="A265:A273"/>
    <mergeCell ref="B265:B273"/>
    <mergeCell ref="A167:A168"/>
    <mergeCell ref="B167:B168"/>
    <mergeCell ref="D183:D184"/>
    <mergeCell ref="A185:A188"/>
    <mergeCell ref="B185:B188"/>
    <mergeCell ref="A190:A192"/>
    <mergeCell ref="B190:B192"/>
    <mergeCell ref="A193:A201"/>
    <mergeCell ref="B193:B201"/>
    <mergeCell ref="A202:A214"/>
    <mergeCell ref="B202:B214"/>
    <mergeCell ref="A171:A173"/>
    <mergeCell ref="B171:B173"/>
    <mergeCell ref="A174:A180"/>
    <mergeCell ref="B174:B180"/>
    <mergeCell ref="A181:A184"/>
    <mergeCell ref="A106:A107"/>
    <mergeCell ref="B106:B107"/>
    <mergeCell ref="A108:A134"/>
    <mergeCell ref="B108:B134"/>
    <mergeCell ref="D113:D134"/>
    <mergeCell ref="E113:E134"/>
    <mergeCell ref="A135:A138"/>
    <mergeCell ref="B135:B138"/>
    <mergeCell ref="A139:A163"/>
    <mergeCell ref="B139:B163"/>
    <mergeCell ref="D144:D162"/>
    <mergeCell ref="E144:E162"/>
    <mergeCell ref="B66:B90"/>
    <mergeCell ref="E74:E75"/>
    <mergeCell ref="D76:D81"/>
    <mergeCell ref="E76:E81"/>
    <mergeCell ref="D82:D86"/>
    <mergeCell ref="E82:E86"/>
    <mergeCell ref="D87:D90"/>
    <mergeCell ref="E87:E90"/>
    <mergeCell ref="A98:A105"/>
    <mergeCell ref="B98:B105"/>
    <mergeCell ref="D104:D105"/>
    <mergeCell ref="E104:E105"/>
    <mergeCell ref="A91:A93"/>
    <mergeCell ref="C2:E2"/>
    <mergeCell ref="A5:A10"/>
    <mergeCell ref="B5:B10"/>
    <mergeCell ref="A12:A16"/>
    <mergeCell ref="B12:B16"/>
    <mergeCell ref="A17:A20"/>
    <mergeCell ref="B17:B20"/>
    <mergeCell ref="C18:C19"/>
    <mergeCell ref="D18:D19"/>
    <mergeCell ref="E18:E19"/>
    <mergeCell ref="A21:A22"/>
    <mergeCell ref="B21:B22"/>
    <mergeCell ref="A23:A25"/>
    <mergeCell ref="B23:B25"/>
    <mergeCell ref="A38:A39"/>
    <mergeCell ref="B38:B39"/>
    <mergeCell ref="A40:A46"/>
    <mergeCell ref="B40:B46"/>
    <mergeCell ref="C48:C49"/>
    <mergeCell ref="B47:B49"/>
    <mergeCell ref="A47:A49"/>
    <mergeCell ref="A26:A27"/>
    <mergeCell ref="B26:B27"/>
    <mergeCell ref="A28:A37"/>
    <mergeCell ref="B28:B37"/>
    <mergeCell ref="D30:D37"/>
    <mergeCell ref="E30:E37"/>
    <mergeCell ref="A215:A242"/>
    <mergeCell ref="V689:V690"/>
    <mergeCell ref="A647:A652"/>
    <mergeCell ref="B647:B652"/>
    <mergeCell ref="B655:B659"/>
    <mergeCell ref="A665:A666"/>
    <mergeCell ref="A668:A675"/>
    <mergeCell ref="A655:A659"/>
    <mergeCell ref="C655:C659"/>
    <mergeCell ref="C668:C675"/>
    <mergeCell ref="C665:C666"/>
    <mergeCell ref="B665:B666"/>
    <mergeCell ref="B668:B675"/>
    <mergeCell ref="D48:D49"/>
    <mergeCell ref="A676:A677"/>
    <mergeCell ref="B676:B677"/>
    <mergeCell ref="C676:C677"/>
    <mergeCell ref="A681:A684"/>
    <mergeCell ref="A50:A53"/>
    <mergeCell ref="B50:B53"/>
    <mergeCell ref="A55:A65"/>
    <mergeCell ref="B55:B65"/>
    <mergeCell ref="V57:V65"/>
    <mergeCell ref="U629:U636"/>
    <mergeCell ref="B215:B242"/>
    <mergeCell ref="A243:A245"/>
    <mergeCell ref="B243:B245"/>
    <mergeCell ref="C244:C245"/>
    <mergeCell ref="D244:D245"/>
    <mergeCell ref="E244:E245"/>
    <mergeCell ref="A274:A278"/>
    <mergeCell ref="B274:B278"/>
    <mergeCell ref="D359:D361"/>
    <mergeCell ref="E359:E370"/>
    <mergeCell ref="C362:C364"/>
    <mergeCell ref="C365:C367"/>
    <mergeCell ref="C368:C370"/>
    <mergeCell ref="D362:D364"/>
    <mergeCell ref="D365:D367"/>
    <mergeCell ref="B91:B93"/>
    <mergeCell ref="A94:A97"/>
    <mergeCell ref="B94:B97"/>
    <mergeCell ref="D96:D97"/>
    <mergeCell ref="E96:E97"/>
    <mergeCell ref="V526:V530"/>
    <mergeCell ref="A66:A90"/>
    <mergeCell ref="E522:E525"/>
    <mergeCell ref="A526:A530"/>
    <mergeCell ref="B526:B530"/>
    <mergeCell ref="E410:E411"/>
    <mergeCell ref="E412:E415"/>
    <mergeCell ref="D416:D418"/>
    <mergeCell ref="E416:E418"/>
    <mergeCell ref="A412:A418"/>
    <mergeCell ref="B412:B418"/>
    <mergeCell ref="E420:E422"/>
    <mergeCell ref="E428:E431"/>
    <mergeCell ref="A420:A422"/>
    <mergeCell ref="B420:B422"/>
    <mergeCell ref="A425:A431"/>
    <mergeCell ref="B425:B431"/>
    <mergeCell ref="A410:A411"/>
    <mergeCell ref="B410:B411"/>
    <mergeCell ref="D437:D438"/>
    <mergeCell ref="E437:E438"/>
    <mergeCell ref="E439:E442"/>
    <mergeCell ref="A456:A457"/>
    <mergeCell ref="B456:B457"/>
    <mergeCell ref="A446:A448"/>
    <mergeCell ref="B446:B448"/>
    <mergeCell ref="A383:A388"/>
    <mergeCell ref="B383:B388"/>
    <mergeCell ref="D384:D388"/>
    <mergeCell ref="V396:V399"/>
    <mergeCell ref="D516:D518"/>
    <mergeCell ref="E516:E518"/>
    <mergeCell ref="D519:D521"/>
    <mergeCell ref="E519:E521"/>
    <mergeCell ref="A433:A434"/>
    <mergeCell ref="B433:B434"/>
    <mergeCell ref="A436:A438"/>
    <mergeCell ref="B436:B438"/>
    <mergeCell ref="B439:B445"/>
    <mergeCell ref="A439:A445"/>
    <mergeCell ref="E446:E447"/>
    <mergeCell ref="D451:D453"/>
    <mergeCell ref="E451:E453"/>
    <mergeCell ref="A450:A453"/>
    <mergeCell ref="B450:B453"/>
    <mergeCell ref="C456:C457"/>
    <mergeCell ref="D456:D457"/>
    <mergeCell ref="E456:E457"/>
    <mergeCell ref="B484:B487"/>
    <mergeCell ref="A488:A491"/>
  </mergeCells>
  <printOptions horizontalCentered="1"/>
  <pageMargins left="0.19685039370078741" right="0.19685039370078741" top="0.47244094488188981" bottom="0.47244094488188981" header="0.15748031496062992" footer="0.15748031496062992"/>
  <pageSetup paperSize="8" scale="55" fitToHeight="0" orientation="landscape" horizontalDpi="300" verticalDpi="300" r:id="rId1"/>
  <headerFooter>
    <oddHeader>&amp;C&amp;12CIJENE VODNIH USLUGA ZA KORISNIKE U STAMBENIM PROSTORIMA na dan 31. prosinca 2016.&amp;R&amp;12Prilog 1.</oddHeader>
    <oddFooter>Stranica &amp;P</oddFooter>
  </headerFooter>
  <rowBreaks count="9" manualBreakCount="9">
    <brk id="25" max="20" man="1"/>
    <brk id="59" max="20" man="1"/>
    <brk id="344" max="20" man="1"/>
    <brk id="375" max="20" man="1"/>
    <brk id="399" max="20" man="1"/>
    <brk id="457" max="20" man="1"/>
    <brk id="522" max="20" man="1"/>
    <brk id="533" max="20" man="1"/>
    <brk id="644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2" sqref="K12"/>
    </sheetView>
  </sheetViews>
  <sheetFormatPr defaultRowHeight="15" x14ac:dyDescent="0.25"/>
  <sheetData/>
  <sheetProtection algorithmName="SHA-512" hashValue="AZL8gqF64JRfutTIIePd/0RZArto/teFTcNiA0bmvGEzhEyjUPMRMVVfKRiBIqx1aUQuxm9FeiPvhJReG2I0RQ==" saltValue="g+jOGfFDWOzYnXVdXAM/AQ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29"/>
  <sheetViews>
    <sheetView view="pageBreakPreview" topLeftCell="B1" zoomScale="77" zoomScaleNormal="63" zoomScaleSheetLayoutView="77" workbookViewId="0">
      <pane ySplit="1125" topLeftCell="A775" activePane="bottomLeft"/>
      <selection activeCell="G2" sqref="G2"/>
      <selection pane="bottomLeft" activeCell="G779" sqref="G779"/>
    </sheetView>
  </sheetViews>
  <sheetFormatPr defaultColWidth="9.140625" defaultRowHeight="39.950000000000003" customHeight="1" x14ac:dyDescent="0.2"/>
  <cols>
    <col min="1" max="1" width="11" style="997" bestFit="1" customWidth="1"/>
    <col min="2" max="2" width="22.42578125" style="7" customWidth="1"/>
    <col min="3" max="3" width="16.85546875" style="3" customWidth="1"/>
    <col min="4" max="4" width="18.140625" style="3" customWidth="1"/>
    <col min="5" max="5" width="16.28515625" style="3" customWidth="1"/>
    <col min="6" max="6" width="17.85546875" style="24" customWidth="1"/>
    <col min="7" max="7" width="23.5703125" style="5" customWidth="1"/>
    <col min="8" max="8" width="15" style="3" customWidth="1"/>
    <col min="9" max="9" width="16.5703125" style="3" customWidth="1"/>
    <col min="10" max="10" width="13.42578125" style="3" hidden="1" customWidth="1"/>
    <col min="11" max="11" width="20.5703125" style="3" customWidth="1"/>
    <col min="12" max="13" width="13.42578125" style="3" customWidth="1"/>
    <col min="14" max="14" width="0.140625" style="3" customWidth="1"/>
    <col min="15" max="16" width="14.5703125" style="3" customWidth="1"/>
    <col min="17" max="18" width="12.42578125" style="8" customWidth="1"/>
    <col min="19" max="19" width="0.85546875" style="2" hidden="1" customWidth="1"/>
    <col min="20" max="20" width="19" style="3" customWidth="1"/>
    <col min="21" max="21" width="24.140625" style="24" customWidth="1"/>
    <col min="22" max="22" width="42.140625" style="3" customWidth="1"/>
    <col min="23" max="16384" width="9.140625" style="3"/>
  </cols>
  <sheetData>
    <row r="1" spans="1:23" ht="39.950000000000003" customHeight="1" x14ac:dyDescent="0.25">
      <c r="A1" s="1"/>
      <c r="B1" s="860" t="s">
        <v>1085</v>
      </c>
      <c r="C1" s="455"/>
      <c r="D1" s="455"/>
      <c r="E1" s="455"/>
      <c r="F1" s="455"/>
      <c r="G1" s="455"/>
      <c r="H1" s="455"/>
      <c r="I1" s="455"/>
      <c r="J1" s="455"/>
      <c r="K1" s="456"/>
      <c r="L1" s="445"/>
    </row>
    <row r="2" spans="1:23" ht="31.5" customHeight="1" thickBot="1" x14ac:dyDescent="0.25">
      <c r="A2" s="1009"/>
      <c r="B2" s="861"/>
      <c r="C2" s="1375" t="s">
        <v>0</v>
      </c>
      <c r="D2" s="1375"/>
      <c r="E2" s="1375"/>
      <c r="F2" s="138"/>
      <c r="G2" s="138" t="s">
        <v>1</v>
      </c>
      <c r="H2" s="138"/>
      <c r="I2" s="138"/>
      <c r="J2" s="138"/>
      <c r="K2" s="138" t="s">
        <v>2</v>
      </c>
      <c r="L2" s="138"/>
      <c r="M2" s="138"/>
      <c r="N2" s="138"/>
      <c r="O2" s="1375" t="s">
        <v>3</v>
      </c>
      <c r="P2" s="1375"/>
      <c r="Q2" s="1375"/>
      <c r="R2" s="1375"/>
      <c r="U2" s="298"/>
      <c r="V2" s="13"/>
    </row>
    <row r="3" spans="1:23" s="4" customFormat="1" ht="70.5" customHeight="1" thickBot="1" x14ac:dyDescent="0.25">
      <c r="A3" s="140" t="s">
        <v>4</v>
      </c>
      <c r="B3" s="84" t="s">
        <v>5</v>
      </c>
      <c r="C3" s="141" t="s">
        <v>6</v>
      </c>
      <c r="D3" s="141" t="s">
        <v>7</v>
      </c>
      <c r="E3" s="141" t="s">
        <v>8</v>
      </c>
      <c r="F3" s="141" t="s">
        <v>514</v>
      </c>
      <c r="G3" s="142" t="s">
        <v>9</v>
      </c>
      <c r="H3" s="142" t="s">
        <v>10</v>
      </c>
      <c r="I3" s="142" t="s">
        <v>11</v>
      </c>
      <c r="J3" s="143" t="s">
        <v>12</v>
      </c>
      <c r="K3" s="142" t="s">
        <v>13</v>
      </c>
      <c r="L3" s="142" t="s">
        <v>14</v>
      </c>
      <c r="M3" s="142" t="s">
        <v>15</v>
      </c>
      <c r="N3" s="144" t="s">
        <v>16</v>
      </c>
      <c r="O3" s="142" t="s">
        <v>17</v>
      </c>
      <c r="P3" s="142" t="s">
        <v>18</v>
      </c>
      <c r="Q3" s="145" t="s">
        <v>19</v>
      </c>
      <c r="R3" s="145" t="s">
        <v>20</v>
      </c>
      <c r="S3" s="906"/>
      <c r="T3" s="907" t="s">
        <v>21</v>
      </c>
      <c r="U3" s="879" t="s">
        <v>966</v>
      </c>
      <c r="V3" s="13"/>
      <c r="W3" s="3"/>
    </row>
    <row r="4" spans="1:23" ht="13.5" thickBot="1" x14ac:dyDescent="0.25">
      <c r="A4" s="998">
        <v>1</v>
      </c>
      <c r="B4" s="139">
        <f>A4+1</f>
        <v>2</v>
      </c>
      <c r="C4" s="139">
        <f t="shared" ref="C4:I4" si="0">B4+1</f>
        <v>3</v>
      </c>
      <c r="D4" s="139">
        <f t="shared" si="0"/>
        <v>4</v>
      </c>
      <c r="E4" s="139">
        <f t="shared" si="0"/>
        <v>5</v>
      </c>
      <c r="F4" s="139">
        <f t="shared" si="0"/>
        <v>6</v>
      </c>
      <c r="G4" s="139">
        <f>F4+1</f>
        <v>7</v>
      </c>
      <c r="H4" s="139">
        <f t="shared" si="0"/>
        <v>8</v>
      </c>
      <c r="I4" s="139">
        <f t="shared" si="0"/>
        <v>9</v>
      </c>
      <c r="J4" s="139">
        <f t="shared" ref="J4:T4" si="1">I4+1</f>
        <v>10</v>
      </c>
      <c r="K4" s="139">
        <f t="shared" si="1"/>
        <v>11</v>
      </c>
      <c r="L4" s="139">
        <f t="shared" si="1"/>
        <v>12</v>
      </c>
      <c r="M4" s="139">
        <f t="shared" si="1"/>
        <v>13</v>
      </c>
      <c r="N4" s="139">
        <f t="shared" si="1"/>
        <v>14</v>
      </c>
      <c r="O4" s="139">
        <f t="shared" si="1"/>
        <v>15</v>
      </c>
      <c r="P4" s="139">
        <f t="shared" si="1"/>
        <v>16</v>
      </c>
      <c r="Q4" s="139">
        <f t="shared" si="1"/>
        <v>17</v>
      </c>
      <c r="R4" s="139">
        <f t="shared" si="1"/>
        <v>18</v>
      </c>
      <c r="S4" s="139">
        <f t="shared" si="1"/>
        <v>19</v>
      </c>
      <c r="T4" s="908">
        <f t="shared" si="1"/>
        <v>20</v>
      </c>
      <c r="U4" s="863"/>
      <c r="V4" s="13"/>
    </row>
    <row r="5" spans="1:23" s="5" customFormat="1" ht="39.950000000000003" customHeight="1" x14ac:dyDescent="0.2">
      <c r="A5" s="1203">
        <v>1</v>
      </c>
      <c r="B5" s="1320" t="s">
        <v>25</v>
      </c>
      <c r="C5" s="479" t="s">
        <v>515</v>
      </c>
      <c r="D5" s="479" t="s">
        <v>515</v>
      </c>
      <c r="E5" s="629"/>
      <c r="F5" s="153" t="s">
        <v>515</v>
      </c>
      <c r="G5" s="154">
        <v>9</v>
      </c>
      <c r="H5" s="154"/>
      <c r="I5" s="154"/>
      <c r="J5" s="154"/>
      <c r="K5" s="154">
        <v>8.1999999999999993</v>
      </c>
      <c r="L5" s="154">
        <v>4.4000000000000004</v>
      </c>
      <c r="M5" s="154"/>
      <c r="N5" s="154"/>
      <c r="O5" s="154"/>
      <c r="P5" s="154"/>
      <c r="Q5" s="743">
        <v>2.85</v>
      </c>
      <c r="R5" s="743">
        <v>1.35</v>
      </c>
      <c r="S5" s="155"/>
      <c r="T5" s="753">
        <f>SUM(K5:M5)*1.13+SUM(O5:R5)</f>
        <v>18.437999999999999</v>
      </c>
      <c r="U5" s="864"/>
      <c r="V5" s="13"/>
      <c r="W5" s="3"/>
    </row>
    <row r="6" spans="1:23" s="5" customFormat="1" ht="39.950000000000003" customHeight="1" x14ac:dyDescent="0.2">
      <c r="A6" s="1376"/>
      <c r="B6" s="1321"/>
      <c r="C6" s="480" t="s">
        <v>516</v>
      </c>
      <c r="D6" s="480" t="s">
        <v>516</v>
      </c>
      <c r="E6" s="630"/>
      <c r="F6" s="136" t="s">
        <v>516</v>
      </c>
      <c r="G6" s="193">
        <v>9</v>
      </c>
      <c r="H6" s="193"/>
      <c r="I6" s="193"/>
      <c r="J6" s="193"/>
      <c r="K6" s="193">
        <v>8.1999999999999993</v>
      </c>
      <c r="L6" s="193">
        <v>4.4000000000000004</v>
      </c>
      <c r="M6" s="193"/>
      <c r="N6" s="193"/>
      <c r="O6" s="193"/>
      <c r="P6" s="193"/>
      <c r="Q6" s="744">
        <v>2.85</v>
      </c>
      <c r="R6" s="744">
        <v>1.35</v>
      </c>
      <c r="S6" s="6"/>
      <c r="T6" s="755">
        <f t="shared" ref="T6:T22" si="2">SUM(K6:M6)*1.13+SUM(O6:R6)</f>
        <v>18.437999999999999</v>
      </c>
      <c r="U6" s="865"/>
      <c r="V6" s="13"/>
      <c r="W6" s="3"/>
    </row>
    <row r="7" spans="1:23" s="5" customFormat="1" ht="39.950000000000003" customHeight="1" x14ac:dyDescent="0.2">
      <c r="A7" s="1376"/>
      <c r="B7" s="1321"/>
      <c r="C7" s="480" t="s">
        <v>517</v>
      </c>
      <c r="D7" s="480" t="s">
        <v>517</v>
      </c>
      <c r="E7" s="630"/>
      <c r="F7" s="136" t="s">
        <v>517</v>
      </c>
      <c r="G7" s="193">
        <v>9</v>
      </c>
      <c r="H7" s="193"/>
      <c r="I7" s="193"/>
      <c r="J7" s="193"/>
      <c r="K7" s="193">
        <v>8.1999999999999993</v>
      </c>
      <c r="L7" s="193">
        <v>4.4000000000000004</v>
      </c>
      <c r="M7" s="193"/>
      <c r="N7" s="193"/>
      <c r="O7" s="193"/>
      <c r="P7" s="193"/>
      <c r="Q7" s="744">
        <v>2.85</v>
      </c>
      <c r="R7" s="744">
        <v>1.35</v>
      </c>
      <c r="S7" s="6"/>
      <c r="T7" s="755">
        <f t="shared" si="2"/>
        <v>18.437999999999999</v>
      </c>
      <c r="U7" s="865"/>
      <c r="V7" s="13"/>
      <c r="W7" s="3"/>
    </row>
    <row r="8" spans="1:23" s="5" customFormat="1" ht="39.950000000000003" customHeight="1" x14ac:dyDescent="0.2">
      <c r="A8" s="1376"/>
      <c r="B8" s="1321"/>
      <c r="C8" s="480" t="s">
        <v>518</v>
      </c>
      <c r="D8" s="480" t="s">
        <v>518</v>
      </c>
      <c r="E8" s="480" t="s">
        <v>518</v>
      </c>
      <c r="F8" s="136" t="s">
        <v>518</v>
      </c>
      <c r="G8" s="193">
        <v>9</v>
      </c>
      <c r="H8" s="193"/>
      <c r="I8" s="193"/>
      <c r="J8" s="193"/>
      <c r="K8" s="193">
        <v>8.1999999999999993</v>
      </c>
      <c r="L8" s="193">
        <v>4.4000000000000004</v>
      </c>
      <c r="M8" s="193"/>
      <c r="N8" s="193"/>
      <c r="O8" s="662">
        <v>1</v>
      </c>
      <c r="P8" s="193"/>
      <c r="Q8" s="744">
        <v>2.85</v>
      </c>
      <c r="R8" s="744">
        <v>0.40500000000000003</v>
      </c>
      <c r="S8" s="6"/>
      <c r="T8" s="755">
        <f t="shared" si="2"/>
        <v>18.492999999999999</v>
      </c>
      <c r="U8" s="865"/>
      <c r="V8" s="13"/>
      <c r="W8" s="3"/>
    </row>
    <row r="9" spans="1:23" s="5" customFormat="1" ht="39.950000000000003" customHeight="1" x14ac:dyDescent="0.2">
      <c r="A9" s="1376"/>
      <c r="B9" s="1321"/>
      <c r="C9" s="480" t="s">
        <v>519</v>
      </c>
      <c r="D9" s="480" t="s">
        <v>519</v>
      </c>
      <c r="E9" s="630"/>
      <c r="F9" s="136" t="s">
        <v>519</v>
      </c>
      <c r="G9" s="193">
        <v>9</v>
      </c>
      <c r="H9" s="193"/>
      <c r="I9" s="193"/>
      <c r="J9" s="193"/>
      <c r="K9" s="193">
        <v>8.1999999999999993</v>
      </c>
      <c r="L9" s="193">
        <v>4.4000000000000004</v>
      </c>
      <c r="M9" s="193"/>
      <c r="N9" s="193"/>
      <c r="O9" s="662">
        <v>1</v>
      </c>
      <c r="P9" s="193"/>
      <c r="Q9" s="744">
        <v>2.85</v>
      </c>
      <c r="R9" s="744">
        <v>1.35</v>
      </c>
      <c r="S9" s="6"/>
      <c r="T9" s="755">
        <f t="shared" si="2"/>
        <v>19.437999999999999</v>
      </c>
      <c r="U9" s="865"/>
      <c r="V9" s="13"/>
      <c r="W9" s="3"/>
    </row>
    <row r="10" spans="1:23" s="5" customFormat="1" ht="39.950000000000003" customHeight="1" thickBot="1" x14ac:dyDescent="0.25">
      <c r="A10" s="1204"/>
      <c r="B10" s="1322"/>
      <c r="C10" s="481" t="s">
        <v>520</v>
      </c>
      <c r="D10" s="481" t="s">
        <v>520</v>
      </c>
      <c r="E10" s="481" t="s">
        <v>520</v>
      </c>
      <c r="F10" s="156" t="s">
        <v>520</v>
      </c>
      <c r="G10" s="157">
        <v>9</v>
      </c>
      <c r="H10" s="157"/>
      <c r="I10" s="157"/>
      <c r="J10" s="157"/>
      <c r="K10" s="157">
        <v>8.1999999999999993</v>
      </c>
      <c r="L10" s="157">
        <v>4.4000000000000004</v>
      </c>
      <c r="M10" s="157"/>
      <c r="N10" s="157"/>
      <c r="O10" s="657">
        <v>0.5</v>
      </c>
      <c r="P10" s="657">
        <v>0.5</v>
      </c>
      <c r="Q10" s="745">
        <v>2.85</v>
      </c>
      <c r="R10" s="745">
        <v>1.35</v>
      </c>
      <c r="S10" s="137"/>
      <c r="T10" s="878">
        <f t="shared" si="2"/>
        <v>19.437999999999999</v>
      </c>
      <c r="U10" s="866"/>
      <c r="V10" s="13"/>
      <c r="W10" s="3"/>
    </row>
    <row r="11" spans="1:23" s="5" customFormat="1" ht="39.950000000000003" customHeight="1" thickBot="1" x14ac:dyDescent="0.25">
      <c r="A11" s="212">
        <v>2</v>
      </c>
      <c r="B11" s="77" t="s">
        <v>1058</v>
      </c>
      <c r="C11" s="233" t="s">
        <v>27</v>
      </c>
      <c r="D11" s="233" t="s">
        <v>27</v>
      </c>
      <c r="E11" s="233" t="s">
        <v>27</v>
      </c>
      <c r="F11" s="146" t="s">
        <v>27</v>
      </c>
      <c r="G11" s="147">
        <v>25</v>
      </c>
      <c r="H11" s="147">
        <v>15</v>
      </c>
      <c r="I11" s="147"/>
      <c r="J11" s="147"/>
      <c r="K11" s="147">
        <v>10</v>
      </c>
      <c r="L11" s="147">
        <v>1</v>
      </c>
      <c r="M11" s="147"/>
      <c r="N11" s="147"/>
      <c r="O11" s="147"/>
      <c r="P11" s="147"/>
      <c r="Q11" s="724">
        <v>2.85</v>
      </c>
      <c r="R11" s="724">
        <v>1.35</v>
      </c>
      <c r="S11" s="158"/>
      <c r="T11" s="909">
        <f t="shared" si="2"/>
        <v>16.63</v>
      </c>
      <c r="U11" s="880"/>
      <c r="V11" s="13"/>
      <c r="W11" s="3"/>
    </row>
    <row r="12" spans="1:23" ht="39.950000000000003" customHeight="1" x14ac:dyDescent="0.2">
      <c r="A12" s="1203">
        <v>3</v>
      </c>
      <c r="B12" s="1320" t="s">
        <v>32</v>
      </c>
      <c r="C12" s="184" t="s">
        <v>33</v>
      </c>
      <c r="D12" s="184" t="s">
        <v>33</v>
      </c>
      <c r="E12" s="184" t="s">
        <v>34</v>
      </c>
      <c r="F12" s="189" t="s">
        <v>33</v>
      </c>
      <c r="G12" s="172">
        <v>12</v>
      </c>
      <c r="H12" s="172">
        <v>6.79</v>
      </c>
      <c r="I12" s="172">
        <v>4.78</v>
      </c>
      <c r="J12" s="172"/>
      <c r="K12" s="172">
        <v>8.9</v>
      </c>
      <c r="L12" s="172">
        <v>1.62</v>
      </c>
      <c r="M12" s="172">
        <v>1.52</v>
      </c>
      <c r="N12" s="728"/>
      <c r="O12" s="659">
        <f>+K12*0.11</f>
        <v>0.97900000000000009</v>
      </c>
      <c r="P12" s="659">
        <v>0.31</v>
      </c>
      <c r="Q12" s="743">
        <v>2.85</v>
      </c>
      <c r="R12" s="536">
        <v>0.40500000000000003</v>
      </c>
      <c r="S12" s="134"/>
      <c r="T12" s="872">
        <f t="shared" si="2"/>
        <v>18.1492</v>
      </c>
      <c r="U12" s="881" t="s">
        <v>1098</v>
      </c>
      <c r="V12" s="13"/>
    </row>
    <row r="13" spans="1:23" ht="39.950000000000003" customHeight="1" x14ac:dyDescent="0.2">
      <c r="A13" s="1376"/>
      <c r="B13" s="1321"/>
      <c r="C13" s="234" t="s">
        <v>35</v>
      </c>
      <c r="D13" s="234" t="s">
        <v>35</v>
      </c>
      <c r="E13" s="234" t="s">
        <v>36</v>
      </c>
      <c r="F13" s="190" t="s">
        <v>35</v>
      </c>
      <c r="G13" s="208">
        <v>12</v>
      </c>
      <c r="H13" s="208">
        <v>6.79</v>
      </c>
      <c r="I13" s="208"/>
      <c r="J13" s="208"/>
      <c r="K13" s="208">
        <v>8.9</v>
      </c>
      <c r="L13" s="208">
        <v>1.62</v>
      </c>
      <c r="M13" s="208"/>
      <c r="N13" s="729"/>
      <c r="O13" s="208"/>
      <c r="P13" s="208"/>
      <c r="Q13" s="744">
        <v>2.85</v>
      </c>
      <c r="R13" s="570">
        <v>1.35</v>
      </c>
      <c r="S13" s="135"/>
      <c r="T13" s="755">
        <f t="shared" si="2"/>
        <v>16.087599999999998</v>
      </c>
      <c r="U13" s="875"/>
      <c r="V13" s="13"/>
    </row>
    <row r="14" spans="1:23" ht="39.950000000000003" customHeight="1" x14ac:dyDescent="0.2">
      <c r="A14" s="1376"/>
      <c r="B14" s="1321"/>
      <c r="C14" s="234" t="s">
        <v>37</v>
      </c>
      <c r="D14" s="234" t="s">
        <v>37</v>
      </c>
      <c r="E14" s="234" t="s">
        <v>37</v>
      </c>
      <c r="F14" s="190" t="s">
        <v>37</v>
      </c>
      <c r="G14" s="208">
        <v>12</v>
      </c>
      <c r="H14" s="208"/>
      <c r="I14" s="208"/>
      <c r="J14" s="208"/>
      <c r="K14" s="208">
        <v>8.9</v>
      </c>
      <c r="L14" s="208"/>
      <c r="M14" s="208"/>
      <c r="N14" s="729"/>
      <c r="O14" s="208"/>
      <c r="P14" s="208"/>
      <c r="Q14" s="570">
        <v>2.85</v>
      </c>
      <c r="R14" s="570">
        <v>0.40500000000000003</v>
      </c>
      <c r="S14" s="135"/>
      <c r="T14" s="755">
        <f t="shared" si="2"/>
        <v>13.311999999999998</v>
      </c>
      <c r="U14" s="875"/>
      <c r="V14" s="13"/>
    </row>
    <row r="15" spans="1:23" ht="39.950000000000003" customHeight="1" x14ac:dyDescent="0.2">
      <c r="A15" s="1376"/>
      <c r="B15" s="1321"/>
      <c r="C15" s="234" t="s">
        <v>38</v>
      </c>
      <c r="D15" s="234" t="s">
        <v>38</v>
      </c>
      <c r="E15" s="234" t="s">
        <v>38</v>
      </c>
      <c r="F15" s="190" t="s">
        <v>38</v>
      </c>
      <c r="G15" s="208">
        <v>12</v>
      </c>
      <c r="H15" s="208"/>
      <c r="I15" s="208"/>
      <c r="J15" s="208"/>
      <c r="K15" s="208">
        <v>8.9</v>
      </c>
      <c r="L15" s="208"/>
      <c r="M15" s="208"/>
      <c r="N15" s="729"/>
      <c r="O15" s="656">
        <f>+K15*0.11</f>
        <v>0.97900000000000009</v>
      </c>
      <c r="P15" s="208"/>
      <c r="Q15" s="570">
        <v>2.85</v>
      </c>
      <c r="R15" s="570">
        <v>0.40500000000000003</v>
      </c>
      <c r="S15" s="135"/>
      <c r="T15" s="755">
        <f t="shared" si="2"/>
        <v>14.290999999999999</v>
      </c>
      <c r="U15" s="875"/>
      <c r="V15" s="13"/>
    </row>
    <row r="16" spans="1:23" ht="39.950000000000003" customHeight="1" thickBot="1" x14ac:dyDescent="0.25">
      <c r="A16" s="1204"/>
      <c r="B16" s="1322"/>
      <c r="C16" s="234" t="s">
        <v>39</v>
      </c>
      <c r="D16" s="234" t="s">
        <v>39</v>
      </c>
      <c r="E16" s="234" t="s">
        <v>39</v>
      </c>
      <c r="F16" s="191" t="s">
        <v>39</v>
      </c>
      <c r="G16" s="209">
        <v>12</v>
      </c>
      <c r="H16" s="209"/>
      <c r="I16" s="209"/>
      <c r="J16" s="209"/>
      <c r="K16" s="209">
        <v>8.9</v>
      </c>
      <c r="L16" s="209"/>
      <c r="M16" s="209"/>
      <c r="N16" s="730"/>
      <c r="O16" s="157"/>
      <c r="P16" s="157"/>
      <c r="Q16" s="746">
        <v>2.85</v>
      </c>
      <c r="R16" s="746">
        <v>0.40500000000000003</v>
      </c>
      <c r="S16" s="151"/>
      <c r="T16" s="910">
        <f t="shared" si="2"/>
        <v>13.311999999999998</v>
      </c>
      <c r="U16" s="882"/>
      <c r="V16" s="13"/>
    </row>
    <row r="17" spans="1:24" ht="39.950000000000003" customHeight="1" x14ac:dyDescent="0.2">
      <c r="A17" s="1203">
        <v>4</v>
      </c>
      <c r="B17" s="1320" t="s">
        <v>43</v>
      </c>
      <c r="C17" s="184" t="s">
        <v>44</v>
      </c>
      <c r="D17" s="184" t="s">
        <v>44</v>
      </c>
      <c r="E17" s="184" t="s">
        <v>44</v>
      </c>
      <c r="F17" s="189" t="s">
        <v>44</v>
      </c>
      <c r="G17" s="154" t="s">
        <v>376</v>
      </c>
      <c r="H17" s="154">
        <v>5.27</v>
      </c>
      <c r="I17" s="172"/>
      <c r="J17" s="172"/>
      <c r="K17" s="172">
        <v>12.42</v>
      </c>
      <c r="L17" s="172">
        <v>5.42</v>
      </c>
      <c r="M17" s="172">
        <v>3.42</v>
      </c>
      <c r="N17" s="172"/>
      <c r="O17" s="659">
        <v>1</v>
      </c>
      <c r="P17" s="172"/>
      <c r="Q17" s="743">
        <v>2.85</v>
      </c>
      <c r="R17" s="536">
        <v>0.40500000000000003</v>
      </c>
      <c r="S17" s="134"/>
      <c r="T17" s="872">
        <f t="shared" si="2"/>
        <v>28.278799999999993</v>
      </c>
      <c r="U17" s="883"/>
      <c r="V17" s="13"/>
    </row>
    <row r="18" spans="1:24" ht="39.950000000000003" customHeight="1" x14ac:dyDescent="0.2">
      <c r="A18" s="1376"/>
      <c r="B18" s="1321"/>
      <c r="C18" s="473" t="s">
        <v>523</v>
      </c>
      <c r="D18" s="1331"/>
      <c r="E18" s="1331"/>
      <c r="F18" s="190" t="s">
        <v>523</v>
      </c>
      <c r="G18" s="193" t="s">
        <v>373</v>
      </c>
      <c r="H18" s="208"/>
      <c r="I18" s="208"/>
      <c r="J18" s="208"/>
      <c r="K18" s="208">
        <v>12.42</v>
      </c>
      <c r="L18" s="208"/>
      <c r="M18" s="208"/>
      <c r="N18" s="208"/>
      <c r="O18" s="656">
        <v>1</v>
      </c>
      <c r="P18" s="208"/>
      <c r="Q18" s="744">
        <v>2.85</v>
      </c>
      <c r="R18" s="570">
        <v>1.35</v>
      </c>
      <c r="S18" s="135"/>
      <c r="T18" s="755">
        <f t="shared" si="2"/>
        <v>19.2346</v>
      </c>
      <c r="U18" s="875"/>
      <c r="V18" s="13"/>
    </row>
    <row r="19" spans="1:24" ht="39.950000000000003" customHeight="1" x14ac:dyDescent="0.2">
      <c r="A19" s="1376"/>
      <c r="B19" s="1321"/>
      <c r="C19" s="473" t="s">
        <v>524</v>
      </c>
      <c r="D19" s="1331"/>
      <c r="E19" s="1331"/>
      <c r="F19" s="190" t="s">
        <v>524</v>
      </c>
      <c r="G19" s="193" t="s">
        <v>373</v>
      </c>
      <c r="H19" s="208"/>
      <c r="I19" s="208"/>
      <c r="J19" s="208"/>
      <c r="K19" s="208">
        <v>12.42</v>
      </c>
      <c r="L19" s="208"/>
      <c r="M19" s="208"/>
      <c r="N19" s="208"/>
      <c r="O19" s="656">
        <v>1</v>
      </c>
      <c r="P19" s="208"/>
      <c r="Q19" s="744">
        <v>2.85</v>
      </c>
      <c r="R19" s="570">
        <v>1.35</v>
      </c>
      <c r="S19" s="135"/>
      <c r="T19" s="755">
        <f t="shared" si="2"/>
        <v>19.2346</v>
      </c>
      <c r="U19" s="875"/>
      <c r="V19" s="13"/>
    </row>
    <row r="20" spans="1:24" ht="39.950000000000003" customHeight="1" thickBot="1" x14ac:dyDescent="0.25">
      <c r="A20" s="1204"/>
      <c r="B20" s="1322"/>
      <c r="C20" s="235" t="s">
        <v>46</v>
      </c>
      <c r="D20" s="195"/>
      <c r="E20" s="195"/>
      <c r="F20" s="191" t="s">
        <v>46</v>
      </c>
      <c r="G20" s="157" t="s">
        <v>373</v>
      </c>
      <c r="H20" s="209"/>
      <c r="I20" s="209"/>
      <c r="J20" s="209"/>
      <c r="K20" s="209">
        <v>13.53</v>
      </c>
      <c r="L20" s="209"/>
      <c r="M20" s="209"/>
      <c r="N20" s="209"/>
      <c r="O20" s="209"/>
      <c r="P20" s="209"/>
      <c r="Q20" s="746">
        <v>2.85</v>
      </c>
      <c r="R20" s="746">
        <v>1.35</v>
      </c>
      <c r="S20" s="151"/>
      <c r="T20" s="910">
        <f t="shared" si="2"/>
        <v>19.488899999999997</v>
      </c>
      <c r="U20" s="882"/>
      <c r="V20" s="13"/>
    </row>
    <row r="21" spans="1:24" ht="39.950000000000003" customHeight="1" x14ac:dyDescent="0.2">
      <c r="A21" s="1203">
        <v>5</v>
      </c>
      <c r="B21" s="1249" t="s">
        <v>490</v>
      </c>
      <c r="C21" s="491" t="s">
        <v>468</v>
      </c>
      <c r="D21" s="491" t="s">
        <v>468</v>
      </c>
      <c r="E21" s="491" t="s">
        <v>468</v>
      </c>
      <c r="F21" s="196" t="s">
        <v>468</v>
      </c>
      <c r="G21" s="172">
        <v>32.5</v>
      </c>
      <c r="H21" s="172">
        <v>13</v>
      </c>
      <c r="I21" s="172"/>
      <c r="J21" s="172"/>
      <c r="K21" s="172">
        <v>6.84</v>
      </c>
      <c r="L21" s="172">
        <v>1.5</v>
      </c>
      <c r="M21" s="172"/>
      <c r="N21" s="172"/>
      <c r="O21" s="659">
        <v>0.1</v>
      </c>
      <c r="P21" s="659">
        <v>0.1</v>
      </c>
      <c r="Q21" s="536">
        <v>2.85</v>
      </c>
      <c r="R21" s="87">
        <v>1.35</v>
      </c>
      <c r="S21" s="134"/>
      <c r="T21" s="872">
        <f t="shared" si="2"/>
        <v>13.824199999999999</v>
      </c>
      <c r="U21" s="884"/>
      <c r="V21" s="13"/>
    </row>
    <row r="22" spans="1:24" ht="39.950000000000003" customHeight="1" thickBot="1" x14ac:dyDescent="0.25">
      <c r="A22" s="1204"/>
      <c r="B22" s="1250"/>
      <c r="C22" s="492" t="s">
        <v>1071</v>
      </c>
      <c r="D22" s="512"/>
      <c r="E22" s="512"/>
      <c r="F22" s="195" t="s">
        <v>1071</v>
      </c>
      <c r="G22" s="209">
        <v>32.5</v>
      </c>
      <c r="H22" s="209"/>
      <c r="I22" s="209"/>
      <c r="J22" s="209"/>
      <c r="K22" s="209">
        <v>6.84</v>
      </c>
      <c r="L22" s="209"/>
      <c r="M22" s="209"/>
      <c r="N22" s="209"/>
      <c r="O22" s="209"/>
      <c r="P22" s="209"/>
      <c r="Q22" s="746">
        <v>2.85</v>
      </c>
      <c r="R22" s="92">
        <v>1.35</v>
      </c>
      <c r="S22" s="151"/>
      <c r="T22" s="878">
        <f t="shared" si="2"/>
        <v>11.929199999999998</v>
      </c>
      <c r="U22" s="885"/>
      <c r="V22" s="19"/>
    </row>
    <row r="23" spans="1:24" ht="39.950000000000003" customHeight="1" x14ac:dyDescent="0.2">
      <c r="A23" s="1203">
        <v>6</v>
      </c>
      <c r="B23" s="1306" t="s">
        <v>380</v>
      </c>
      <c r="C23" s="471" t="s">
        <v>563</v>
      </c>
      <c r="D23" s="471" t="s">
        <v>563</v>
      </c>
      <c r="E23" s="471" t="s">
        <v>563</v>
      </c>
      <c r="F23" s="189" t="s">
        <v>563</v>
      </c>
      <c r="G23" s="172">
        <v>22.47</v>
      </c>
      <c r="H23" s="172"/>
      <c r="I23" s="172"/>
      <c r="J23" s="172"/>
      <c r="K23" s="172">
        <v>8.14</v>
      </c>
      <c r="L23" s="172">
        <v>3.63</v>
      </c>
      <c r="M23" s="172">
        <v>1.65</v>
      </c>
      <c r="N23" s="172"/>
      <c r="O23" s="172"/>
      <c r="P23" s="172"/>
      <c r="Q23" s="536">
        <v>2.85</v>
      </c>
      <c r="R23" s="536">
        <v>0.40500000000000003</v>
      </c>
      <c r="S23" s="134"/>
      <c r="T23" s="877">
        <f>SUM(K23:M23)*1.13+SUM(O23:R23)</f>
        <v>18.419599999999999</v>
      </c>
      <c r="U23" s="883"/>
      <c r="V23" s="13"/>
    </row>
    <row r="24" spans="1:24" ht="39.950000000000003" customHeight="1" x14ac:dyDescent="0.2">
      <c r="A24" s="1376"/>
      <c r="B24" s="1377"/>
      <c r="C24" s="473" t="s">
        <v>564</v>
      </c>
      <c r="D24" s="473" t="s">
        <v>564</v>
      </c>
      <c r="E24" s="473" t="s">
        <v>564</v>
      </c>
      <c r="F24" s="190" t="s">
        <v>564</v>
      </c>
      <c r="G24" s="208">
        <v>22.47</v>
      </c>
      <c r="H24" s="208"/>
      <c r="I24" s="208"/>
      <c r="J24" s="208"/>
      <c r="K24" s="208">
        <v>8.14</v>
      </c>
      <c r="L24" s="208">
        <v>3.63</v>
      </c>
      <c r="M24" s="208">
        <v>1.65</v>
      </c>
      <c r="N24" s="208"/>
      <c r="O24" s="208"/>
      <c r="P24" s="208"/>
      <c r="Q24" s="570">
        <v>2.85</v>
      </c>
      <c r="R24" s="570">
        <v>1.35</v>
      </c>
      <c r="S24" s="135"/>
      <c r="T24" s="755">
        <f>SUM(K24:M24)*1.13+SUM(O24:R24)</f>
        <v>19.364599999999999</v>
      </c>
      <c r="U24" s="875"/>
      <c r="V24" s="639"/>
    </row>
    <row r="25" spans="1:24" ht="65.25" customHeight="1" thickBot="1" x14ac:dyDescent="0.25">
      <c r="A25" s="1204"/>
      <c r="B25" s="1307"/>
      <c r="C25" s="235" t="s">
        <v>563</v>
      </c>
      <c r="D25" s="227"/>
      <c r="E25" s="211"/>
      <c r="F25" s="191" t="s">
        <v>563</v>
      </c>
      <c r="G25" s="209">
        <v>15.57</v>
      </c>
      <c r="H25" s="209"/>
      <c r="I25" s="209"/>
      <c r="J25" s="209"/>
      <c r="K25" s="209">
        <v>8.14</v>
      </c>
      <c r="L25" s="209"/>
      <c r="M25" s="209"/>
      <c r="N25" s="209"/>
      <c r="O25" s="209"/>
      <c r="P25" s="209"/>
      <c r="Q25" s="746">
        <v>2.85</v>
      </c>
      <c r="R25" s="746">
        <v>1.35</v>
      </c>
      <c r="S25" s="151"/>
      <c r="T25" s="878">
        <f>SUM(K25:M25)*1.13+SUM(O25:R25)</f>
        <v>13.398199999999999</v>
      </c>
      <c r="U25" s="882"/>
      <c r="V25" s="11"/>
      <c r="W25" s="2"/>
      <c r="X25" s="2"/>
    </row>
    <row r="26" spans="1:24" ht="205.5" customHeight="1" x14ac:dyDescent="0.2">
      <c r="A26" s="1323">
        <v>7</v>
      </c>
      <c r="B26" s="1141" t="s">
        <v>1012</v>
      </c>
      <c r="C26" s="1315" t="s">
        <v>1042</v>
      </c>
      <c r="D26" s="1315" t="s">
        <v>50</v>
      </c>
      <c r="E26" s="1315" t="s">
        <v>50</v>
      </c>
      <c r="F26" s="1309" t="s">
        <v>1041</v>
      </c>
      <c r="G26" s="297" t="s">
        <v>51</v>
      </c>
      <c r="H26" s="297" t="s">
        <v>52</v>
      </c>
      <c r="I26" s="532"/>
      <c r="J26" s="532"/>
      <c r="K26" s="532">
        <v>13.59</v>
      </c>
      <c r="L26" s="532">
        <v>6</v>
      </c>
      <c r="M26" s="297"/>
      <c r="N26" s="532"/>
      <c r="O26" s="799">
        <v>0.5</v>
      </c>
      <c r="P26" s="532"/>
      <c r="Q26" s="747">
        <v>2.85</v>
      </c>
      <c r="R26" s="569">
        <v>0.41</v>
      </c>
      <c r="S26" s="134"/>
      <c r="T26" s="754">
        <f>SUM(K26:M26)*1.13+SUM(O26:R26)</f>
        <v>25.896699999999999</v>
      </c>
      <c r="U26" s="886" t="s">
        <v>1099</v>
      </c>
      <c r="V26" s="862"/>
      <c r="W26" s="2"/>
      <c r="X26" s="2"/>
    </row>
    <row r="27" spans="1:24" ht="194.25" customHeight="1" x14ac:dyDescent="0.2">
      <c r="A27" s="1324"/>
      <c r="B27" s="1142"/>
      <c r="C27" s="1317"/>
      <c r="D27" s="1317"/>
      <c r="E27" s="1317"/>
      <c r="F27" s="1310"/>
      <c r="G27" s="193" t="s">
        <v>967</v>
      </c>
      <c r="H27" s="193" t="s">
        <v>52</v>
      </c>
      <c r="I27" s="208"/>
      <c r="J27" s="208"/>
      <c r="K27" s="208">
        <v>13.59</v>
      </c>
      <c r="L27" s="208">
        <v>4.5</v>
      </c>
      <c r="M27" s="193"/>
      <c r="N27" s="208"/>
      <c r="O27" s="656">
        <v>0.5</v>
      </c>
      <c r="P27" s="208"/>
      <c r="Q27" s="744">
        <v>2.85</v>
      </c>
      <c r="R27" s="570">
        <v>0.41</v>
      </c>
      <c r="S27" s="296"/>
      <c r="T27" s="873">
        <f t="shared" ref="T27" si="3">SUM(K27:M27)*1.13+SUM(O27:R27)</f>
        <v>24.201699999999999</v>
      </c>
      <c r="U27" s="875" t="s">
        <v>1100</v>
      </c>
      <c r="V27" s="325"/>
      <c r="W27" s="2"/>
      <c r="X27" s="2"/>
    </row>
    <row r="28" spans="1:24" ht="191.25" customHeight="1" x14ac:dyDescent="0.2">
      <c r="A28" s="1324"/>
      <c r="B28" s="1142"/>
      <c r="C28" s="1342" t="s">
        <v>1043</v>
      </c>
      <c r="D28" s="1342" t="s">
        <v>50</v>
      </c>
      <c r="E28" s="1342" t="s">
        <v>50</v>
      </c>
      <c r="F28" s="1314" t="s">
        <v>1041</v>
      </c>
      <c r="G28" s="295" t="s">
        <v>51</v>
      </c>
      <c r="H28" s="295" t="s">
        <v>52</v>
      </c>
      <c r="I28" s="294"/>
      <c r="J28" s="294"/>
      <c r="K28" s="294">
        <v>12.86</v>
      </c>
      <c r="L28" s="294">
        <v>6</v>
      </c>
      <c r="M28" s="295"/>
      <c r="N28" s="294"/>
      <c r="O28" s="708">
        <v>0.5</v>
      </c>
      <c r="P28" s="294"/>
      <c r="Q28" s="748">
        <v>2.85</v>
      </c>
      <c r="R28" s="748">
        <v>0.41</v>
      </c>
      <c r="S28" s="293"/>
      <c r="T28" s="873">
        <f>SUM(K28:M28)*1.13+SUM(O28:R28)</f>
        <v>25.0718</v>
      </c>
      <c r="U28" s="875" t="s">
        <v>1099</v>
      </c>
      <c r="V28" s="862"/>
      <c r="W28" s="2"/>
      <c r="X28" s="2"/>
    </row>
    <row r="29" spans="1:24" ht="201" customHeight="1" thickBot="1" x14ac:dyDescent="0.25">
      <c r="A29" s="1325"/>
      <c r="B29" s="1143"/>
      <c r="C29" s="1370"/>
      <c r="D29" s="1370"/>
      <c r="E29" s="1370"/>
      <c r="F29" s="1354"/>
      <c r="G29" s="651" t="s">
        <v>967</v>
      </c>
      <c r="H29" s="651" t="s">
        <v>52</v>
      </c>
      <c r="I29" s="209"/>
      <c r="J29" s="209"/>
      <c r="K29" s="650">
        <v>12.86</v>
      </c>
      <c r="L29" s="650">
        <v>4.5</v>
      </c>
      <c r="M29" s="804"/>
      <c r="N29" s="803"/>
      <c r="O29" s="666">
        <v>0.5</v>
      </c>
      <c r="P29" s="803"/>
      <c r="Q29" s="805">
        <v>2.85</v>
      </c>
      <c r="R29" s="805">
        <v>0.41</v>
      </c>
      <c r="S29" s="151"/>
      <c r="T29" s="873">
        <f>SUM(K29:M29)*1.13+SUM(O29:R29)</f>
        <v>23.376799999999999</v>
      </c>
      <c r="U29" s="882" t="s">
        <v>1100</v>
      </c>
      <c r="V29" s="13"/>
    </row>
    <row r="30" spans="1:24" ht="39.950000000000003" customHeight="1" x14ac:dyDescent="0.2">
      <c r="A30" s="1203">
        <v>8</v>
      </c>
      <c r="B30" s="1320" t="s">
        <v>99</v>
      </c>
      <c r="C30" s="184" t="s">
        <v>100</v>
      </c>
      <c r="D30" s="184" t="s">
        <v>100</v>
      </c>
      <c r="E30" s="184" t="s">
        <v>100</v>
      </c>
      <c r="F30" s="189" t="s">
        <v>100</v>
      </c>
      <c r="G30" s="172">
        <v>44.71</v>
      </c>
      <c r="H30" s="172">
        <v>5</v>
      </c>
      <c r="I30" s="172"/>
      <c r="J30" s="172"/>
      <c r="K30" s="172">
        <v>7.28</v>
      </c>
      <c r="L30" s="172">
        <v>5.6</v>
      </c>
      <c r="M30" s="172"/>
      <c r="N30" s="172"/>
      <c r="O30" s="172"/>
      <c r="P30" s="172"/>
      <c r="Q30" s="536">
        <v>2.85</v>
      </c>
      <c r="R30" s="536">
        <v>0.41</v>
      </c>
      <c r="S30" s="134"/>
      <c r="T30" s="877">
        <v>19.89</v>
      </c>
      <c r="U30" s="883"/>
      <c r="V30" s="13"/>
    </row>
    <row r="31" spans="1:24" ht="39.950000000000003" customHeight="1" x14ac:dyDescent="0.2">
      <c r="A31" s="1376"/>
      <c r="B31" s="1321"/>
      <c r="C31" s="234" t="s">
        <v>393</v>
      </c>
      <c r="D31" s="234" t="s">
        <v>393</v>
      </c>
      <c r="E31" s="234" t="s">
        <v>393</v>
      </c>
      <c r="F31" s="190" t="s">
        <v>393</v>
      </c>
      <c r="G31" s="208">
        <v>44.71</v>
      </c>
      <c r="H31" s="208">
        <v>5</v>
      </c>
      <c r="I31" s="208"/>
      <c r="J31" s="208"/>
      <c r="K31" s="208">
        <v>7.28</v>
      </c>
      <c r="L31" s="208">
        <v>7</v>
      </c>
      <c r="M31" s="208"/>
      <c r="N31" s="208"/>
      <c r="O31" s="208"/>
      <c r="P31" s="208"/>
      <c r="Q31" s="570">
        <v>2.85</v>
      </c>
      <c r="R31" s="570">
        <v>0.27</v>
      </c>
      <c r="S31" s="135"/>
      <c r="T31" s="755">
        <f>SUM(K31:M31)*1.13+SUM(O31:R31)</f>
        <v>19.256399999999999</v>
      </c>
      <c r="U31" s="875"/>
      <c r="V31" s="13"/>
    </row>
    <row r="32" spans="1:24" ht="39.950000000000003" customHeight="1" x14ac:dyDescent="0.2">
      <c r="A32" s="1376"/>
      <c r="B32" s="1321"/>
      <c r="C32" s="473" t="s">
        <v>635</v>
      </c>
      <c r="D32" s="1331"/>
      <c r="E32" s="1331"/>
      <c r="F32" s="190" t="s">
        <v>635</v>
      </c>
      <c r="G32" s="208">
        <v>44.71</v>
      </c>
      <c r="H32" s="208"/>
      <c r="I32" s="208"/>
      <c r="J32" s="208"/>
      <c r="K32" s="208">
        <v>7.28</v>
      </c>
      <c r="L32" s="208"/>
      <c r="M32" s="208"/>
      <c r="N32" s="208"/>
      <c r="O32" s="208"/>
      <c r="P32" s="208"/>
      <c r="Q32" s="570">
        <v>2.85</v>
      </c>
      <c r="R32" s="570">
        <v>1.35</v>
      </c>
      <c r="S32" s="135"/>
      <c r="T32" s="755">
        <f t="shared" ref="T32:T38" si="4">SUM(K32:M32)*1.13+SUM(O32:R32)</f>
        <v>12.426400000000001</v>
      </c>
      <c r="U32" s="875"/>
      <c r="V32" s="13"/>
    </row>
    <row r="33" spans="1:22" ht="39.950000000000003" customHeight="1" x14ac:dyDescent="0.2">
      <c r="A33" s="1376"/>
      <c r="B33" s="1321"/>
      <c r="C33" s="473" t="s">
        <v>636</v>
      </c>
      <c r="D33" s="1331"/>
      <c r="E33" s="1331"/>
      <c r="F33" s="190" t="s">
        <v>636</v>
      </c>
      <c r="G33" s="208">
        <v>44.71</v>
      </c>
      <c r="H33" s="208"/>
      <c r="I33" s="208"/>
      <c r="J33" s="208"/>
      <c r="K33" s="208">
        <v>7.28</v>
      </c>
      <c r="L33" s="208"/>
      <c r="M33" s="208"/>
      <c r="N33" s="208"/>
      <c r="O33" s="208"/>
      <c r="P33" s="208"/>
      <c r="Q33" s="570">
        <v>2.85</v>
      </c>
      <c r="R33" s="570">
        <v>1.35</v>
      </c>
      <c r="S33" s="135"/>
      <c r="T33" s="755">
        <f t="shared" si="4"/>
        <v>12.426400000000001</v>
      </c>
      <c r="U33" s="875"/>
      <c r="V33" s="13"/>
    </row>
    <row r="34" spans="1:22" ht="39.950000000000003" customHeight="1" x14ac:dyDescent="0.2">
      <c r="A34" s="1376"/>
      <c r="B34" s="1321"/>
      <c r="C34" s="473" t="s">
        <v>637</v>
      </c>
      <c r="D34" s="1331"/>
      <c r="E34" s="1331"/>
      <c r="F34" s="190" t="s">
        <v>637</v>
      </c>
      <c r="G34" s="208">
        <v>44.71</v>
      </c>
      <c r="H34" s="208"/>
      <c r="I34" s="208"/>
      <c r="J34" s="208"/>
      <c r="K34" s="208">
        <v>7.28</v>
      </c>
      <c r="L34" s="208"/>
      <c r="M34" s="208"/>
      <c r="N34" s="208"/>
      <c r="O34" s="208"/>
      <c r="P34" s="208"/>
      <c r="Q34" s="570">
        <v>2.85</v>
      </c>
      <c r="R34" s="570">
        <v>1.35</v>
      </c>
      <c r="S34" s="135"/>
      <c r="T34" s="755">
        <f t="shared" si="4"/>
        <v>12.426400000000001</v>
      </c>
      <c r="U34" s="875"/>
      <c r="V34" s="13"/>
    </row>
    <row r="35" spans="1:22" ht="39.950000000000003" customHeight="1" x14ac:dyDescent="0.2">
      <c r="A35" s="1376"/>
      <c r="B35" s="1321"/>
      <c r="C35" s="473" t="s">
        <v>638</v>
      </c>
      <c r="D35" s="1331"/>
      <c r="E35" s="1331"/>
      <c r="F35" s="190" t="s">
        <v>638</v>
      </c>
      <c r="G35" s="208">
        <v>44.71</v>
      </c>
      <c r="H35" s="208"/>
      <c r="I35" s="208"/>
      <c r="J35" s="208"/>
      <c r="K35" s="208">
        <v>7.28</v>
      </c>
      <c r="L35" s="208"/>
      <c r="M35" s="208"/>
      <c r="N35" s="208"/>
      <c r="O35" s="208"/>
      <c r="P35" s="208"/>
      <c r="Q35" s="570">
        <v>2.85</v>
      </c>
      <c r="R35" s="570">
        <v>1.35</v>
      </c>
      <c r="S35" s="135"/>
      <c r="T35" s="755">
        <f t="shared" si="4"/>
        <v>12.426400000000001</v>
      </c>
      <c r="U35" s="875"/>
      <c r="V35" s="13"/>
    </row>
    <row r="36" spans="1:22" ht="39.950000000000003" customHeight="1" x14ac:dyDescent="0.2">
      <c r="A36" s="1376"/>
      <c r="B36" s="1321"/>
      <c r="C36" s="473" t="s">
        <v>639</v>
      </c>
      <c r="D36" s="1331"/>
      <c r="E36" s="1331"/>
      <c r="F36" s="190" t="s">
        <v>639</v>
      </c>
      <c r="G36" s="208">
        <v>44.71</v>
      </c>
      <c r="H36" s="208"/>
      <c r="I36" s="208"/>
      <c r="J36" s="208"/>
      <c r="K36" s="208">
        <v>7.28</v>
      </c>
      <c r="L36" s="208"/>
      <c r="M36" s="208"/>
      <c r="N36" s="208"/>
      <c r="O36" s="208"/>
      <c r="P36" s="208"/>
      <c r="Q36" s="570">
        <v>2.85</v>
      </c>
      <c r="R36" s="570">
        <v>1.35</v>
      </c>
      <c r="S36" s="135"/>
      <c r="T36" s="755">
        <f t="shared" si="4"/>
        <v>12.426400000000001</v>
      </c>
      <c r="U36" s="875"/>
      <c r="V36" s="13"/>
    </row>
    <row r="37" spans="1:22" ht="39.950000000000003" customHeight="1" x14ac:dyDescent="0.2">
      <c r="A37" s="1376"/>
      <c r="B37" s="1321"/>
      <c r="C37" s="473" t="s">
        <v>640</v>
      </c>
      <c r="D37" s="1331"/>
      <c r="E37" s="1331"/>
      <c r="F37" s="190" t="s">
        <v>640</v>
      </c>
      <c r="G37" s="208">
        <v>44.71</v>
      </c>
      <c r="H37" s="208"/>
      <c r="I37" s="208"/>
      <c r="J37" s="208"/>
      <c r="K37" s="208">
        <v>7.28</v>
      </c>
      <c r="L37" s="208"/>
      <c r="M37" s="208"/>
      <c r="N37" s="208"/>
      <c r="O37" s="208"/>
      <c r="P37" s="208"/>
      <c r="Q37" s="570">
        <v>2.85</v>
      </c>
      <c r="R37" s="570">
        <v>1.35</v>
      </c>
      <c r="S37" s="135"/>
      <c r="T37" s="755">
        <f t="shared" si="4"/>
        <v>12.426400000000001</v>
      </c>
      <c r="U37" s="875"/>
      <c r="V37" s="13"/>
    </row>
    <row r="38" spans="1:22" ht="39.950000000000003" customHeight="1" x14ac:dyDescent="0.2">
      <c r="A38" s="1376"/>
      <c r="B38" s="1321"/>
      <c r="C38" s="473" t="s">
        <v>641</v>
      </c>
      <c r="D38" s="1331"/>
      <c r="E38" s="1331"/>
      <c r="F38" s="190" t="s">
        <v>641</v>
      </c>
      <c r="G38" s="208">
        <v>44.71</v>
      </c>
      <c r="H38" s="208"/>
      <c r="I38" s="208"/>
      <c r="J38" s="208"/>
      <c r="K38" s="208">
        <v>7.28</v>
      </c>
      <c r="L38" s="208"/>
      <c r="M38" s="208"/>
      <c r="N38" s="208"/>
      <c r="O38" s="208"/>
      <c r="P38" s="208"/>
      <c r="Q38" s="570">
        <v>2.85</v>
      </c>
      <c r="R38" s="570">
        <v>1.35</v>
      </c>
      <c r="S38" s="135"/>
      <c r="T38" s="755">
        <f t="shared" si="4"/>
        <v>12.426400000000001</v>
      </c>
      <c r="U38" s="875"/>
      <c r="V38" s="13"/>
    </row>
    <row r="39" spans="1:22" ht="39.950000000000003" customHeight="1" thickBot="1" x14ac:dyDescent="0.25">
      <c r="A39" s="1204"/>
      <c r="B39" s="1322"/>
      <c r="C39" s="472" t="s">
        <v>642</v>
      </c>
      <c r="D39" s="1332"/>
      <c r="E39" s="1332"/>
      <c r="F39" s="191" t="s">
        <v>642</v>
      </c>
      <c r="G39" s="209">
        <v>44.71</v>
      </c>
      <c r="H39" s="209"/>
      <c r="I39" s="209"/>
      <c r="J39" s="209"/>
      <c r="K39" s="209">
        <v>7.28</v>
      </c>
      <c r="L39" s="209"/>
      <c r="M39" s="803"/>
      <c r="N39" s="803"/>
      <c r="O39" s="803"/>
      <c r="P39" s="209"/>
      <c r="Q39" s="746">
        <v>2.85</v>
      </c>
      <c r="R39" s="746">
        <v>1.35</v>
      </c>
      <c r="S39" s="151"/>
      <c r="T39" s="878">
        <f>SUM(K39:M39)*1.13+SUM(O39:R39)</f>
        <v>12.426400000000001</v>
      </c>
      <c r="U39" s="882"/>
      <c r="V39" s="13"/>
    </row>
    <row r="40" spans="1:22" ht="39.950000000000003" customHeight="1" x14ac:dyDescent="0.2">
      <c r="A40" s="1203">
        <v>9</v>
      </c>
      <c r="B40" s="1320" t="s">
        <v>114</v>
      </c>
      <c r="C40" s="184" t="s">
        <v>115</v>
      </c>
      <c r="D40" s="184" t="s">
        <v>115</v>
      </c>
      <c r="E40" s="184" t="s">
        <v>115</v>
      </c>
      <c r="F40" s="189" t="s">
        <v>115</v>
      </c>
      <c r="G40" s="172">
        <v>30</v>
      </c>
      <c r="H40" s="172">
        <v>50</v>
      </c>
      <c r="I40" s="172"/>
      <c r="J40" s="172"/>
      <c r="K40" s="172">
        <v>10.5</v>
      </c>
      <c r="L40" s="339">
        <v>6</v>
      </c>
      <c r="M40" s="338"/>
      <c r="N40" s="338"/>
      <c r="O40" s="739">
        <v>2.25</v>
      </c>
      <c r="P40" s="659">
        <v>1.3</v>
      </c>
      <c r="Q40" s="536">
        <v>2.85</v>
      </c>
      <c r="R40" s="536">
        <v>1.35</v>
      </c>
      <c r="S40" s="134"/>
      <c r="T40" s="877">
        <f t="shared" ref="T40:T47" si="5">SUM(K40:M40)*1.13+SUM(O40:R40)</f>
        <v>26.395</v>
      </c>
      <c r="U40" s="883"/>
      <c r="V40" s="13"/>
    </row>
    <row r="41" spans="1:22" ht="58.5" customHeight="1" thickBot="1" x14ac:dyDescent="0.25">
      <c r="A41" s="1204"/>
      <c r="B41" s="1322"/>
      <c r="C41" s="235" t="s">
        <v>382</v>
      </c>
      <c r="D41" s="195"/>
      <c r="E41" s="195"/>
      <c r="F41" s="195" t="s">
        <v>382</v>
      </c>
      <c r="G41" s="209">
        <v>30</v>
      </c>
      <c r="H41" s="157"/>
      <c r="I41" s="209"/>
      <c r="J41" s="209"/>
      <c r="K41" s="209">
        <v>10.5</v>
      </c>
      <c r="L41" s="340"/>
      <c r="M41" s="803"/>
      <c r="N41" s="803"/>
      <c r="O41" s="666">
        <v>2.2999999999999998</v>
      </c>
      <c r="P41" s="209"/>
      <c r="Q41" s="746">
        <v>2.85</v>
      </c>
      <c r="R41" s="746">
        <v>1.35</v>
      </c>
      <c r="S41" s="151"/>
      <c r="T41" s="878">
        <f t="shared" si="5"/>
        <v>18.364999999999998</v>
      </c>
      <c r="U41" s="885"/>
      <c r="V41" s="13"/>
    </row>
    <row r="42" spans="1:22" ht="157.5" customHeight="1" x14ac:dyDescent="0.2">
      <c r="A42" s="1203">
        <v>10</v>
      </c>
      <c r="B42" s="1320" t="s">
        <v>116</v>
      </c>
      <c r="C42" s="471" t="s">
        <v>655</v>
      </c>
      <c r="D42" s="471" t="s">
        <v>655</v>
      </c>
      <c r="E42" s="471" t="s">
        <v>655</v>
      </c>
      <c r="F42" s="196" t="s">
        <v>655</v>
      </c>
      <c r="G42" s="154" t="s">
        <v>117</v>
      </c>
      <c r="H42" s="154" t="s">
        <v>118</v>
      </c>
      <c r="I42" s="172">
        <v>10.44</v>
      </c>
      <c r="J42" s="172"/>
      <c r="K42" s="172">
        <v>11.88</v>
      </c>
      <c r="L42" s="172">
        <v>4.8899999999999997</v>
      </c>
      <c r="M42" s="172">
        <v>3.14</v>
      </c>
      <c r="N42" s="172"/>
      <c r="O42" s="659">
        <v>2</v>
      </c>
      <c r="P42" s="659">
        <v>2</v>
      </c>
      <c r="Q42" s="536">
        <v>2.85</v>
      </c>
      <c r="R42" s="536">
        <v>0.27</v>
      </c>
      <c r="S42" s="134"/>
      <c r="T42" s="872">
        <f>SUM(K42:M42)*1.13+SUM(O42:R42)</f>
        <v>29.618299999999998</v>
      </c>
      <c r="U42" s="871" t="s">
        <v>1101</v>
      </c>
      <c r="V42" s="13"/>
    </row>
    <row r="43" spans="1:22" ht="162" customHeight="1" x14ac:dyDescent="0.2">
      <c r="A43" s="1376"/>
      <c r="B43" s="1321"/>
      <c r="C43" s="473" t="s">
        <v>858</v>
      </c>
      <c r="D43" s="473" t="s">
        <v>858</v>
      </c>
      <c r="E43" s="473" t="s">
        <v>858</v>
      </c>
      <c r="F43" s="194" t="s">
        <v>858</v>
      </c>
      <c r="G43" s="193" t="s">
        <v>117</v>
      </c>
      <c r="H43" s="193" t="s">
        <v>118</v>
      </c>
      <c r="I43" s="208">
        <v>10.44</v>
      </c>
      <c r="J43" s="208"/>
      <c r="K43" s="208">
        <v>11.88</v>
      </c>
      <c r="L43" s="208">
        <v>4.8899999999999997</v>
      </c>
      <c r="M43" s="208">
        <v>3.14</v>
      </c>
      <c r="N43" s="208"/>
      <c r="O43" s="208"/>
      <c r="P43" s="208"/>
      <c r="Q43" s="570">
        <v>2.85</v>
      </c>
      <c r="R43" s="570">
        <v>0.27</v>
      </c>
      <c r="S43" s="135"/>
      <c r="T43" s="755">
        <f>SUM(K43:M43)*1.13+SUM(O43:R43)</f>
        <v>25.618299999999998</v>
      </c>
      <c r="U43" s="870" t="s">
        <v>1101</v>
      </c>
      <c r="V43" s="13"/>
    </row>
    <row r="44" spans="1:22" ht="146.25" customHeight="1" x14ac:dyDescent="0.2">
      <c r="A44" s="1376"/>
      <c r="B44" s="1321"/>
      <c r="C44" s="473" t="s">
        <v>657</v>
      </c>
      <c r="D44" s="473" t="s">
        <v>657</v>
      </c>
      <c r="E44" s="474"/>
      <c r="F44" s="194" t="s">
        <v>657</v>
      </c>
      <c r="G44" s="193" t="s">
        <v>117</v>
      </c>
      <c r="H44" s="193" t="s">
        <v>118</v>
      </c>
      <c r="I44" s="208"/>
      <c r="J44" s="208"/>
      <c r="K44" s="208">
        <v>11.88</v>
      </c>
      <c r="L44" s="208">
        <v>4.8899999999999997</v>
      </c>
      <c r="M44" s="208"/>
      <c r="N44" s="208"/>
      <c r="O44" s="208"/>
      <c r="P44" s="208"/>
      <c r="Q44" s="570">
        <v>2.85</v>
      </c>
      <c r="R44" s="570">
        <v>1.35</v>
      </c>
      <c r="S44" s="135"/>
      <c r="T44" s="755">
        <f t="shared" si="5"/>
        <v>23.150099999999998</v>
      </c>
      <c r="U44" s="870" t="s">
        <v>1101</v>
      </c>
      <c r="V44" s="13"/>
    </row>
    <row r="45" spans="1:22" ht="155.25" customHeight="1" x14ac:dyDescent="0.2">
      <c r="A45" s="1376"/>
      <c r="B45" s="1321"/>
      <c r="C45" s="473" t="s">
        <v>658</v>
      </c>
      <c r="D45" s="473" t="s">
        <v>658</v>
      </c>
      <c r="E45" s="474"/>
      <c r="F45" s="194" t="s">
        <v>658</v>
      </c>
      <c r="G45" s="193" t="s">
        <v>117</v>
      </c>
      <c r="H45" s="193" t="s">
        <v>118</v>
      </c>
      <c r="I45" s="208"/>
      <c r="J45" s="208"/>
      <c r="K45" s="208">
        <v>11.88</v>
      </c>
      <c r="L45" s="208">
        <v>4.8899999999999997</v>
      </c>
      <c r="M45" s="208"/>
      <c r="N45" s="208"/>
      <c r="O45" s="208"/>
      <c r="P45" s="208"/>
      <c r="Q45" s="570">
        <v>2.85</v>
      </c>
      <c r="R45" s="570">
        <v>1.35</v>
      </c>
      <c r="S45" s="135"/>
      <c r="T45" s="755">
        <f t="shared" si="5"/>
        <v>23.150099999999998</v>
      </c>
      <c r="U45" s="870" t="s">
        <v>1101</v>
      </c>
      <c r="V45" s="13"/>
    </row>
    <row r="46" spans="1:22" ht="156.75" customHeight="1" x14ac:dyDescent="0.2">
      <c r="A46" s="1376"/>
      <c r="B46" s="1321"/>
      <c r="C46" s="473" t="s">
        <v>308</v>
      </c>
      <c r="D46" s="473" t="s">
        <v>308</v>
      </c>
      <c r="E46" s="474"/>
      <c r="F46" s="194" t="s">
        <v>308</v>
      </c>
      <c r="G46" s="193" t="s">
        <v>117</v>
      </c>
      <c r="H46" s="193" t="s">
        <v>118</v>
      </c>
      <c r="I46" s="208"/>
      <c r="J46" s="208"/>
      <c r="K46" s="208">
        <v>11.88</v>
      </c>
      <c r="L46" s="291">
        <v>4.8899999999999997</v>
      </c>
      <c r="M46" s="208"/>
      <c r="N46" s="208"/>
      <c r="O46" s="208"/>
      <c r="P46" s="208"/>
      <c r="Q46" s="570">
        <v>2.85</v>
      </c>
      <c r="R46" s="570">
        <v>1.35</v>
      </c>
      <c r="S46" s="135"/>
      <c r="T46" s="755">
        <f t="shared" si="5"/>
        <v>23.150099999999998</v>
      </c>
      <c r="U46" s="870" t="s">
        <v>1101</v>
      </c>
      <c r="V46" s="13"/>
    </row>
    <row r="47" spans="1:22" ht="125.25" customHeight="1" x14ac:dyDescent="0.2">
      <c r="A47" s="1376"/>
      <c r="B47" s="1321"/>
      <c r="C47" s="473" t="s">
        <v>1135</v>
      </c>
      <c r="D47" s="473" t="s">
        <v>1135</v>
      </c>
      <c r="E47" s="474"/>
      <c r="F47" s="194" t="s">
        <v>1135</v>
      </c>
      <c r="G47" s="193" t="s">
        <v>117</v>
      </c>
      <c r="H47" s="193" t="s">
        <v>118</v>
      </c>
      <c r="I47" s="208"/>
      <c r="J47" s="208"/>
      <c r="K47" s="208">
        <v>11.88</v>
      </c>
      <c r="L47" s="208">
        <v>4.8899999999999997</v>
      </c>
      <c r="M47" s="208"/>
      <c r="N47" s="208"/>
      <c r="O47" s="208"/>
      <c r="P47" s="208"/>
      <c r="Q47" s="570">
        <v>2.85</v>
      </c>
      <c r="R47" s="570">
        <v>1.35</v>
      </c>
      <c r="S47" s="135"/>
      <c r="T47" s="755">
        <f t="shared" si="5"/>
        <v>23.150099999999998</v>
      </c>
      <c r="U47" s="870" t="s">
        <v>1101</v>
      </c>
      <c r="V47" s="13"/>
    </row>
    <row r="48" spans="1:22" ht="147" customHeight="1" thickBot="1" x14ac:dyDescent="0.25">
      <c r="A48" s="1204"/>
      <c r="B48" s="1322"/>
      <c r="C48" s="475" t="s">
        <v>1137</v>
      </c>
      <c r="D48" s="635" t="s">
        <v>1137</v>
      </c>
      <c r="E48" s="476"/>
      <c r="F48" s="634" t="s">
        <v>1137</v>
      </c>
      <c r="G48" s="651" t="s">
        <v>117</v>
      </c>
      <c r="H48" s="651" t="s">
        <v>118</v>
      </c>
      <c r="I48" s="650"/>
      <c r="J48" s="650"/>
      <c r="K48" s="650">
        <v>11.88</v>
      </c>
      <c r="L48" s="650">
        <v>4.8899999999999997</v>
      </c>
      <c r="M48" s="803"/>
      <c r="N48" s="803"/>
      <c r="O48" s="803"/>
      <c r="P48" s="803"/>
      <c r="Q48" s="805">
        <v>2.85</v>
      </c>
      <c r="R48" s="805">
        <v>1.35</v>
      </c>
      <c r="S48" s="293"/>
      <c r="T48" s="878">
        <f>SUM(K48:M48)*1.13+SUM(O48:R48)</f>
        <v>23.150099999999998</v>
      </c>
      <c r="U48" s="874" t="s">
        <v>1101</v>
      </c>
      <c r="V48" s="13"/>
    </row>
    <row r="49" spans="1:22" ht="39.950000000000003" customHeight="1" x14ac:dyDescent="0.2">
      <c r="A49" s="1378">
        <v>11</v>
      </c>
      <c r="B49" s="1379" t="s">
        <v>119</v>
      </c>
      <c r="C49" s="921" t="s">
        <v>120</v>
      </c>
      <c r="D49" s="801" t="s">
        <v>120</v>
      </c>
      <c r="E49" s="801" t="s">
        <v>120</v>
      </c>
      <c r="F49" s="802" t="s">
        <v>120</v>
      </c>
      <c r="G49" s="623">
        <v>26</v>
      </c>
      <c r="H49" s="623"/>
      <c r="I49" s="623"/>
      <c r="J49" s="532"/>
      <c r="K49" s="623">
        <v>7.28</v>
      </c>
      <c r="L49" s="623">
        <v>1.65</v>
      </c>
      <c r="M49" s="623"/>
      <c r="N49" s="532"/>
      <c r="O49" s="623"/>
      <c r="P49" s="623"/>
      <c r="Q49" s="750">
        <v>2.85</v>
      </c>
      <c r="R49" s="750">
        <v>0.41</v>
      </c>
      <c r="S49" s="306"/>
      <c r="T49" s="800">
        <f>SUM(K49:M49)*1.13+SUM(O49:R49)</f>
        <v>13.350899999999999</v>
      </c>
      <c r="U49" s="887"/>
      <c r="V49" s="13"/>
    </row>
    <row r="50" spans="1:22" ht="39.950000000000003" customHeight="1" thickBot="1" x14ac:dyDescent="0.25">
      <c r="A50" s="1212"/>
      <c r="B50" s="1380"/>
      <c r="C50" s="922" t="s">
        <v>659</v>
      </c>
      <c r="D50" s="1372"/>
      <c r="E50" s="1372"/>
      <c r="F50" s="925" t="s">
        <v>659</v>
      </c>
      <c r="G50" s="617">
        <v>26</v>
      </c>
      <c r="H50" s="617"/>
      <c r="I50" s="617"/>
      <c r="J50" s="208"/>
      <c r="K50" s="617">
        <v>7.28</v>
      </c>
      <c r="L50" s="617"/>
      <c r="M50" s="617"/>
      <c r="N50" s="208"/>
      <c r="O50" s="617"/>
      <c r="P50" s="617"/>
      <c r="Q50" s="762">
        <v>2.85</v>
      </c>
      <c r="R50" s="762">
        <v>1.35</v>
      </c>
      <c r="S50" s="135"/>
      <c r="T50" s="923">
        <f>SUM(K50:M50)*1.13+SUM(O50:R50)</f>
        <v>12.426400000000001</v>
      </c>
      <c r="U50" s="1411"/>
      <c r="V50" s="13"/>
    </row>
    <row r="51" spans="1:22" ht="39.75" hidden="1" customHeight="1" thickBot="1" x14ac:dyDescent="0.3">
      <c r="A51" s="1212"/>
      <c r="B51" s="1380"/>
      <c r="C51" s="924"/>
      <c r="D51" s="1373"/>
      <c r="E51" s="1374"/>
      <c r="F51" s="926"/>
      <c r="G51" s="918"/>
      <c r="H51" s="918"/>
      <c r="I51" s="918"/>
      <c r="J51" s="803"/>
      <c r="K51" s="918"/>
      <c r="L51" s="918"/>
      <c r="M51" s="918"/>
      <c r="N51" s="803"/>
      <c r="O51" s="918"/>
      <c r="P51" s="918"/>
      <c r="Q51" s="919"/>
      <c r="R51" s="919"/>
      <c r="S51" s="293"/>
      <c r="T51" s="920"/>
      <c r="U51" s="1412"/>
      <c r="V51" s="13"/>
    </row>
    <row r="52" spans="1:22" ht="39.950000000000003" customHeight="1" x14ac:dyDescent="0.2">
      <c r="A52" s="1203">
        <v>12</v>
      </c>
      <c r="B52" s="1320" t="s">
        <v>122</v>
      </c>
      <c r="C52" s="807" t="s">
        <v>660</v>
      </c>
      <c r="D52" s="807" t="s">
        <v>660</v>
      </c>
      <c r="E52" s="807" t="s">
        <v>660</v>
      </c>
      <c r="F52" s="202" t="s">
        <v>660</v>
      </c>
      <c r="G52" s="172">
        <v>44.67</v>
      </c>
      <c r="H52" s="172">
        <v>8</v>
      </c>
      <c r="I52" s="172">
        <v>8</v>
      </c>
      <c r="J52" s="172"/>
      <c r="K52" s="172">
        <v>9.9</v>
      </c>
      <c r="L52" s="172">
        <v>2.33</v>
      </c>
      <c r="M52" s="172">
        <v>1.98</v>
      </c>
      <c r="N52" s="172"/>
      <c r="O52" s="172"/>
      <c r="P52" s="172"/>
      <c r="Q52" s="536">
        <v>2.85</v>
      </c>
      <c r="R52" s="536">
        <v>1.35</v>
      </c>
      <c r="S52" s="134"/>
      <c r="T52" s="877">
        <f t="shared" ref="T52:T124" si="6">SUM(K52:M52)*1.13+SUM(O52:R52)</f>
        <v>20.257299999999997</v>
      </c>
      <c r="U52" s="883"/>
      <c r="V52" s="13"/>
    </row>
    <row r="53" spans="1:22" ht="39.950000000000003" customHeight="1" x14ac:dyDescent="0.2">
      <c r="A53" s="1376"/>
      <c r="B53" s="1321"/>
      <c r="C53" s="806" t="s">
        <v>661</v>
      </c>
      <c r="D53" s="585"/>
      <c r="E53" s="585"/>
      <c r="F53" s="585" t="s">
        <v>661</v>
      </c>
      <c r="G53" s="208">
        <v>44.67</v>
      </c>
      <c r="H53" s="208"/>
      <c r="I53" s="208"/>
      <c r="J53" s="208"/>
      <c r="K53" s="208">
        <v>9.9</v>
      </c>
      <c r="L53" s="208"/>
      <c r="M53" s="208"/>
      <c r="N53" s="208"/>
      <c r="O53" s="208"/>
      <c r="P53" s="208"/>
      <c r="Q53" s="570">
        <v>2.85</v>
      </c>
      <c r="R53" s="570">
        <v>1.35</v>
      </c>
      <c r="S53" s="135"/>
      <c r="T53" s="755">
        <f t="shared" si="6"/>
        <v>15.387</v>
      </c>
      <c r="U53" s="875"/>
      <c r="V53" s="13"/>
    </row>
    <row r="54" spans="1:22" ht="39.950000000000003" customHeight="1" x14ac:dyDescent="0.2">
      <c r="A54" s="1376"/>
      <c r="B54" s="1321"/>
      <c r="C54" s="806" t="s">
        <v>662</v>
      </c>
      <c r="D54" s="585"/>
      <c r="E54" s="585"/>
      <c r="F54" s="585" t="s">
        <v>662</v>
      </c>
      <c r="G54" s="208">
        <v>44.67</v>
      </c>
      <c r="H54" s="208"/>
      <c r="I54" s="208"/>
      <c r="J54" s="208"/>
      <c r="K54" s="208">
        <v>9.9</v>
      </c>
      <c r="L54" s="208"/>
      <c r="M54" s="208"/>
      <c r="N54" s="208"/>
      <c r="O54" s="208"/>
      <c r="P54" s="208"/>
      <c r="Q54" s="570">
        <v>2.85</v>
      </c>
      <c r="R54" s="570">
        <v>1.35</v>
      </c>
      <c r="S54" s="135"/>
      <c r="T54" s="755">
        <f t="shared" si="6"/>
        <v>15.387</v>
      </c>
      <c r="U54" s="875"/>
      <c r="V54" s="13"/>
    </row>
    <row r="55" spans="1:22" ht="39.950000000000003" customHeight="1" thickBot="1" x14ac:dyDescent="0.25">
      <c r="A55" s="1204"/>
      <c r="B55" s="1322"/>
      <c r="C55" s="520" t="s">
        <v>663</v>
      </c>
      <c r="D55" s="520" t="s">
        <v>663</v>
      </c>
      <c r="E55" s="520" t="s">
        <v>663</v>
      </c>
      <c r="F55" s="164" t="s">
        <v>663</v>
      </c>
      <c r="G55" s="209">
        <v>44.67</v>
      </c>
      <c r="H55" s="209">
        <v>8</v>
      </c>
      <c r="I55" s="209">
        <v>8</v>
      </c>
      <c r="J55" s="209"/>
      <c r="K55" s="209">
        <v>9.9</v>
      </c>
      <c r="L55" s="209">
        <v>2.33</v>
      </c>
      <c r="M55" s="209">
        <v>1.98</v>
      </c>
      <c r="N55" s="209"/>
      <c r="O55" s="209"/>
      <c r="P55" s="209"/>
      <c r="Q55" s="746">
        <v>2.85</v>
      </c>
      <c r="R55" s="746">
        <v>1.35</v>
      </c>
      <c r="S55" s="151"/>
      <c r="T55" s="878">
        <f>SUM(K55:M55)*1.13+SUM(O55:R55)</f>
        <v>20.257299999999997</v>
      </c>
      <c r="U55" s="876"/>
      <c r="V55" s="13"/>
    </row>
    <row r="56" spans="1:22" ht="131.25" customHeight="1" thickBot="1" x14ac:dyDescent="0.25">
      <c r="A56" s="212">
        <v>13</v>
      </c>
      <c r="B56" s="77" t="s">
        <v>129</v>
      </c>
      <c r="C56" s="233" t="s">
        <v>130</v>
      </c>
      <c r="D56" s="233" t="s">
        <v>130</v>
      </c>
      <c r="E56" s="233" t="s">
        <v>130</v>
      </c>
      <c r="F56" s="146" t="s">
        <v>130</v>
      </c>
      <c r="G56" s="162" t="s">
        <v>131</v>
      </c>
      <c r="H56" s="162" t="s">
        <v>132</v>
      </c>
      <c r="I56" s="147"/>
      <c r="J56" s="147"/>
      <c r="K56" s="147">
        <v>13</v>
      </c>
      <c r="L56" s="147">
        <v>2</v>
      </c>
      <c r="M56" s="147">
        <v>0.5</v>
      </c>
      <c r="N56" s="147"/>
      <c r="O56" s="147"/>
      <c r="P56" s="147"/>
      <c r="Q56" s="724">
        <v>2.85</v>
      </c>
      <c r="R56" s="724">
        <v>1.35</v>
      </c>
      <c r="S56" s="152"/>
      <c r="T56" s="878">
        <f t="shared" si="6"/>
        <v>21.714999999999996</v>
      </c>
      <c r="U56" s="880"/>
      <c r="V56" s="13"/>
    </row>
    <row r="57" spans="1:22" ht="61.5" customHeight="1" x14ac:dyDescent="0.2">
      <c r="A57" s="1323">
        <v>14</v>
      </c>
      <c r="B57" s="1141" t="s">
        <v>1013</v>
      </c>
      <c r="C57" s="1315" t="s">
        <v>77</v>
      </c>
      <c r="D57" s="1315" t="s">
        <v>77</v>
      </c>
      <c r="E57" s="1315" t="s">
        <v>77</v>
      </c>
      <c r="F57" s="1359" t="s">
        <v>77</v>
      </c>
      <c r="G57" s="532">
        <v>38</v>
      </c>
      <c r="H57" s="532">
        <v>25</v>
      </c>
      <c r="I57" s="532"/>
      <c r="J57" s="532"/>
      <c r="K57" s="532">
        <v>5.67</v>
      </c>
      <c r="L57" s="532">
        <v>2.56</v>
      </c>
      <c r="M57" s="532">
        <v>2.15</v>
      </c>
      <c r="N57" s="172"/>
      <c r="O57" s="799">
        <v>2.98</v>
      </c>
      <c r="P57" s="291"/>
      <c r="Q57" s="569">
        <v>2.85</v>
      </c>
      <c r="R57" s="569">
        <v>0.40500000000000003</v>
      </c>
      <c r="S57" s="134"/>
      <c r="T57" s="872">
        <f t="shared" ref="T57:T63" si="7">SUM(K57:M57)*1.13+SUM(O57:R57)</f>
        <v>17.964400000000001</v>
      </c>
      <c r="U57" s="888"/>
      <c r="V57" s="1333"/>
    </row>
    <row r="58" spans="1:22" ht="50.25" customHeight="1" x14ac:dyDescent="0.2">
      <c r="A58" s="1324"/>
      <c r="B58" s="1142"/>
      <c r="C58" s="1316"/>
      <c r="D58" s="1316"/>
      <c r="E58" s="1316"/>
      <c r="F58" s="1344"/>
      <c r="G58" s="208">
        <v>38</v>
      </c>
      <c r="H58" s="208">
        <v>25</v>
      </c>
      <c r="I58" s="208"/>
      <c r="J58" s="208"/>
      <c r="K58" s="208">
        <v>5.67</v>
      </c>
      <c r="L58" s="208">
        <v>2.56</v>
      </c>
      <c r="M58" s="208">
        <v>2.15</v>
      </c>
      <c r="N58" s="291"/>
      <c r="O58" s="666">
        <v>2.98</v>
      </c>
      <c r="P58" s="208"/>
      <c r="Q58" s="805">
        <v>2.85</v>
      </c>
      <c r="R58" s="805">
        <v>0.40500000000000003</v>
      </c>
      <c r="S58" s="292"/>
      <c r="T58" s="755">
        <f t="shared" si="7"/>
        <v>17.964400000000001</v>
      </c>
      <c r="U58" s="889"/>
      <c r="V58" s="1333"/>
    </row>
    <row r="59" spans="1:22" ht="64.5" customHeight="1" x14ac:dyDescent="0.2">
      <c r="A59" s="1324"/>
      <c r="B59" s="1142"/>
      <c r="C59" s="1316"/>
      <c r="D59" s="1316"/>
      <c r="E59" s="1316"/>
      <c r="F59" s="1344"/>
      <c r="G59" s="208">
        <v>38</v>
      </c>
      <c r="H59" s="208">
        <v>25</v>
      </c>
      <c r="I59" s="208"/>
      <c r="J59" s="208"/>
      <c r="K59" s="208">
        <v>5.67</v>
      </c>
      <c r="L59" s="208">
        <v>2.56</v>
      </c>
      <c r="M59" s="208">
        <v>2.64</v>
      </c>
      <c r="N59" s="291"/>
      <c r="O59" s="656">
        <v>2.98</v>
      </c>
      <c r="P59" s="208"/>
      <c r="Q59" s="570">
        <v>2.85</v>
      </c>
      <c r="R59" s="570">
        <v>0.40500000000000003</v>
      </c>
      <c r="S59" s="292"/>
      <c r="T59" s="755">
        <f t="shared" si="7"/>
        <v>18.5181</v>
      </c>
      <c r="U59" s="889"/>
      <c r="V59" s="916"/>
    </row>
    <row r="60" spans="1:22" ht="51.75" customHeight="1" x14ac:dyDescent="0.2">
      <c r="A60" s="1324"/>
      <c r="B60" s="1142"/>
      <c r="C60" s="1316"/>
      <c r="D60" s="1316"/>
      <c r="E60" s="1316"/>
      <c r="F60" s="1344"/>
      <c r="G60" s="208">
        <v>38</v>
      </c>
      <c r="H60" s="208">
        <v>25</v>
      </c>
      <c r="I60" s="208"/>
      <c r="J60" s="208"/>
      <c r="K60" s="208">
        <v>5.67</v>
      </c>
      <c r="L60" s="208">
        <v>2.56</v>
      </c>
      <c r="M60" s="208">
        <v>2.74</v>
      </c>
      <c r="N60" s="291"/>
      <c r="O60" s="740">
        <v>2.98</v>
      </c>
      <c r="P60" s="291"/>
      <c r="Q60" s="751">
        <v>2.85</v>
      </c>
      <c r="R60" s="751">
        <v>0.40500000000000003</v>
      </c>
      <c r="S60" s="292"/>
      <c r="T60" s="755">
        <f t="shared" si="7"/>
        <v>18.6311</v>
      </c>
      <c r="U60" s="889"/>
      <c r="V60" s="916"/>
    </row>
    <row r="61" spans="1:22" ht="49.5" customHeight="1" x14ac:dyDescent="0.2">
      <c r="A61" s="1324"/>
      <c r="B61" s="1142"/>
      <c r="C61" s="1317"/>
      <c r="D61" s="1317"/>
      <c r="E61" s="1317"/>
      <c r="F61" s="1345"/>
      <c r="G61" s="291">
        <v>38</v>
      </c>
      <c r="H61" s="291">
        <v>25</v>
      </c>
      <c r="I61" s="291"/>
      <c r="J61" s="291"/>
      <c r="K61" s="291">
        <v>5.67</v>
      </c>
      <c r="L61" s="291">
        <v>2.56</v>
      </c>
      <c r="M61" s="291">
        <v>2.79</v>
      </c>
      <c r="N61" s="291"/>
      <c r="O61" s="740">
        <v>2.98</v>
      </c>
      <c r="P61" s="208"/>
      <c r="Q61" s="751">
        <v>2.85</v>
      </c>
      <c r="R61" s="751">
        <v>0.40500000000000003</v>
      </c>
      <c r="S61" s="292"/>
      <c r="T61" s="755">
        <f t="shared" si="7"/>
        <v>18.6876</v>
      </c>
      <c r="U61" s="889"/>
      <c r="V61" s="916"/>
    </row>
    <row r="62" spans="1:22" ht="36.75" customHeight="1" x14ac:dyDescent="0.2">
      <c r="A62" s="1324"/>
      <c r="B62" s="1142"/>
      <c r="C62" s="1342" t="s">
        <v>854</v>
      </c>
      <c r="D62" s="1314"/>
      <c r="E62" s="1314"/>
      <c r="F62" s="1314" t="s">
        <v>854</v>
      </c>
      <c r="G62" s="208">
        <v>38</v>
      </c>
      <c r="H62" s="208"/>
      <c r="I62" s="208"/>
      <c r="J62" s="208"/>
      <c r="K62" s="208">
        <v>5.67</v>
      </c>
      <c r="L62" s="208"/>
      <c r="M62" s="208"/>
      <c r="N62" s="208"/>
      <c r="O62" s="291"/>
      <c r="P62" s="208"/>
      <c r="Q62" s="570">
        <v>2.85</v>
      </c>
      <c r="R62" s="570">
        <v>1.35</v>
      </c>
      <c r="S62" s="135"/>
      <c r="T62" s="755">
        <f t="shared" si="7"/>
        <v>10.607099999999999</v>
      </c>
      <c r="U62" s="890"/>
      <c r="V62" s="1333"/>
    </row>
    <row r="63" spans="1:22" ht="36.75" customHeight="1" x14ac:dyDescent="0.2">
      <c r="A63" s="1324"/>
      <c r="B63" s="1142"/>
      <c r="C63" s="1316"/>
      <c r="D63" s="1310"/>
      <c r="E63" s="1310"/>
      <c r="F63" s="1310"/>
      <c r="G63" s="208">
        <v>38</v>
      </c>
      <c r="H63" s="208"/>
      <c r="I63" s="208"/>
      <c r="J63" s="208"/>
      <c r="K63" s="208">
        <v>5.67</v>
      </c>
      <c r="L63" s="208"/>
      <c r="M63" s="208"/>
      <c r="N63" s="208"/>
      <c r="O63" s="208"/>
      <c r="P63" s="291"/>
      <c r="Q63" s="570">
        <v>2.85</v>
      </c>
      <c r="R63" s="570">
        <v>1.35</v>
      </c>
      <c r="S63" s="135"/>
      <c r="T63" s="755">
        <f t="shared" si="7"/>
        <v>10.607099999999999</v>
      </c>
      <c r="U63" s="890"/>
      <c r="V63" s="1333"/>
    </row>
    <row r="64" spans="1:22" ht="36.75" customHeight="1" x14ac:dyDescent="0.2">
      <c r="A64" s="1324"/>
      <c r="B64" s="1142"/>
      <c r="C64" s="1316"/>
      <c r="D64" s="1310"/>
      <c r="E64" s="1310"/>
      <c r="F64" s="1310"/>
      <c r="G64" s="208">
        <v>38</v>
      </c>
      <c r="H64" s="208"/>
      <c r="I64" s="208"/>
      <c r="J64" s="208"/>
      <c r="K64" s="208">
        <v>5.67</v>
      </c>
      <c r="L64" s="208"/>
      <c r="M64" s="208"/>
      <c r="N64" s="208"/>
      <c r="O64" s="208"/>
      <c r="P64" s="208"/>
      <c r="Q64" s="570">
        <v>2.85</v>
      </c>
      <c r="R64" s="570">
        <v>1.35</v>
      </c>
      <c r="S64" s="135"/>
      <c r="T64" s="755">
        <f t="shared" ref="T64:T86" si="8">SUM(K64:M64)*1.13+SUM(O64:R64)</f>
        <v>10.607099999999999</v>
      </c>
      <c r="U64" s="890"/>
      <c r="V64" s="1333"/>
    </row>
    <row r="65" spans="1:22" ht="36.75" customHeight="1" x14ac:dyDescent="0.2">
      <c r="A65" s="1324"/>
      <c r="B65" s="1142"/>
      <c r="C65" s="1316"/>
      <c r="D65" s="1310"/>
      <c r="E65" s="1310"/>
      <c r="F65" s="1310"/>
      <c r="G65" s="208">
        <v>38</v>
      </c>
      <c r="H65" s="208"/>
      <c r="I65" s="208"/>
      <c r="J65" s="208"/>
      <c r="K65" s="208">
        <v>5.67</v>
      </c>
      <c r="L65" s="208"/>
      <c r="M65" s="208"/>
      <c r="N65" s="208"/>
      <c r="O65" s="291"/>
      <c r="P65" s="208"/>
      <c r="Q65" s="570">
        <v>2.85</v>
      </c>
      <c r="R65" s="570">
        <v>1.35</v>
      </c>
      <c r="S65" s="135"/>
      <c r="T65" s="755">
        <f t="shared" si="8"/>
        <v>10.607099999999999</v>
      </c>
      <c r="U65" s="890"/>
      <c r="V65" s="1333"/>
    </row>
    <row r="66" spans="1:22" ht="36.75" customHeight="1" x14ac:dyDescent="0.2">
      <c r="A66" s="1324"/>
      <c r="B66" s="1142"/>
      <c r="C66" s="1317"/>
      <c r="D66" s="1311"/>
      <c r="E66" s="1311"/>
      <c r="F66" s="1311"/>
      <c r="G66" s="208">
        <v>38</v>
      </c>
      <c r="H66" s="208"/>
      <c r="I66" s="208"/>
      <c r="J66" s="208"/>
      <c r="K66" s="208">
        <v>5.67</v>
      </c>
      <c r="L66" s="208"/>
      <c r="M66" s="208"/>
      <c r="N66" s="208"/>
      <c r="O66" s="208"/>
      <c r="P66" s="291"/>
      <c r="Q66" s="570">
        <v>2.85</v>
      </c>
      <c r="R66" s="570">
        <v>1.35</v>
      </c>
      <c r="S66" s="135"/>
      <c r="T66" s="755">
        <f t="shared" si="8"/>
        <v>10.607099999999999</v>
      </c>
      <c r="U66" s="890"/>
      <c r="V66" s="916"/>
    </row>
    <row r="67" spans="1:22" ht="36.75" customHeight="1" x14ac:dyDescent="0.2">
      <c r="A67" s="1324"/>
      <c r="B67" s="1142"/>
      <c r="C67" s="1342" t="s">
        <v>582</v>
      </c>
      <c r="D67" s="1314"/>
      <c r="E67" s="1314"/>
      <c r="F67" s="1314" t="s">
        <v>582</v>
      </c>
      <c r="G67" s="208">
        <v>38</v>
      </c>
      <c r="H67" s="208"/>
      <c r="I67" s="208"/>
      <c r="J67" s="208"/>
      <c r="K67" s="208">
        <v>5.67</v>
      </c>
      <c r="L67" s="208"/>
      <c r="M67" s="208"/>
      <c r="N67" s="208"/>
      <c r="O67" s="208"/>
      <c r="P67" s="208"/>
      <c r="Q67" s="570">
        <v>2.85</v>
      </c>
      <c r="R67" s="570">
        <v>1.35</v>
      </c>
      <c r="S67" s="135"/>
      <c r="T67" s="755">
        <f t="shared" si="8"/>
        <v>10.607099999999999</v>
      </c>
      <c r="U67" s="890"/>
      <c r="V67" s="916"/>
    </row>
    <row r="68" spans="1:22" ht="36.75" customHeight="1" x14ac:dyDescent="0.2">
      <c r="A68" s="1324"/>
      <c r="B68" s="1142"/>
      <c r="C68" s="1316"/>
      <c r="D68" s="1310"/>
      <c r="E68" s="1310"/>
      <c r="F68" s="1310"/>
      <c r="G68" s="208">
        <v>38</v>
      </c>
      <c r="H68" s="208"/>
      <c r="I68" s="208"/>
      <c r="J68" s="208"/>
      <c r="K68" s="208">
        <v>5.67</v>
      </c>
      <c r="L68" s="208"/>
      <c r="M68" s="208"/>
      <c r="N68" s="208"/>
      <c r="O68" s="291"/>
      <c r="P68" s="208"/>
      <c r="Q68" s="570">
        <v>2.85</v>
      </c>
      <c r="R68" s="570">
        <v>1.35</v>
      </c>
      <c r="S68" s="135"/>
      <c r="T68" s="755">
        <f t="shared" si="8"/>
        <v>10.607099999999999</v>
      </c>
      <c r="U68" s="890"/>
      <c r="V68" s="916"/>
    </row>
    <row r="69" spans="1:22" ht="36.75" customHeight="1" x14ac:dyDescent="0.2">
      <c r="A69" s="1324"/>
      <c r="B69" s="1142"/>
      <c r="C69" s="1316"/>
      <c r="D69" s="1310"/>
      <c r="E69" s="1310"/>
      <c r="F69" s="1310"/>
      <c r="G69" s="208">
        <v>38</v>
      </c>
      <c r="H69" s="208"/>
      <c r="I69" s="208"/>
      <c r="J69" s="208"/>
      <c r="K69" s="208">
        <v>5.67</v>
      </c>
      <c r="L69" s="208"/>
      <c r="M69" s="208"/>
      <c r="N69" s="208"/>
      <c r="O69" s="208"/>
      <c r="P69" s="291"/>
      <c r="Q69" s="570">
        <v>2.85</v>
      </c>
      <c r="R69" s="570">
        <v>1.35</v>
      </c>
      <c r="S69" s="135"/>
      <c r="T69" s="755">
        <f t="shared" si="8"/>
        <v>10.607099999999999</v>
      </c>
      <c r="U69" s="890"/>
      <c r="V69" s="916"/>
    </row>
    <row r="70" spans="1:22" ht="36.75" customHeight="1" x14ac:dyDescent="0.2">
      <c r="A70" s="1324"/>
      <c r="B70" s="1142"/>
      <c r="C70" s="1316"/>
      <c r="D70" s="1310"/>
      <c r="E70" s="1310"/>
      <c r="F70" s="1310"/>
      <c r="G70" s="208">
        <v>38</v>
      </c>
      <c r="H70" s="208"/>
      <c r="I70" s="208"/>
      <c r="J70" s="208"/>
      <c r="K70" s="208">
        <v>5.67</v>
      </c>
      <c r="L70" s="208"/>
      <c r="M70" s="291"/>
      <c r="N70" s="208"/>
      <c r="O70" s="208"/>
      <c r="P70" s="208"/>
      <c r="Q70" s="570">
        <v>2.85</v>
      </c>
      <c r="R70" s="570">
        <v>1.35</v>
      </c>
      <c r="S70" s="135"/>
      <c r="T70" s="755">
        <f t="shared" si="8"/>
        <v>10.607099999999999</v>
      </c>
      <c r="U70" s="890"/>
      <c r="V70" s="916"/>
    </row>
    <row r="71" spans="1:22" ht="36.75" customHeight="1" x14ac:dyDescent="0.2">
      <c r="A71" s="1324"/>
      <c r="B71" s="1142"/>
      <c r="C71" s="1317"/>
      <c r="D71" s="1311"/>
      <c r="E71" s="1311"/>
      <c r="F71" s="1311"/>
      <c r="G71" s="208">
        <v>38</v>
      </c>
      <c r="H71" s="208"/>
      <c r="I71" s="208"/>
      <c r="J71" s="208"/>
      <c r="K71" s="208">
        <v>5.67</v>
      </c>
      <c r="L71" s="208"/>
      <c r="M71" s="208"/>
      <c r="N71" s="208"/>
      <c r="O71" s="291"/>
      <c r="P71" s="208"/>
      <c r="Q71" s="570">
        <v>2.85</v>
      </c>
      <c r="R71" s="570">
        <v>1.35</v>
      </c>
      <c r="S71" s="135"/>
      <c r="T71" s="755">
        <f t="shared" si="8"/>
        <v>10.607099999999999</v>
      </c>
      <c r="U71" s="890"/>
      <c r="V71" s="916"/>
    </row>
    <row r="72" spans="1:22" ht="36.75" customHeight="1" x14ac:dyDescent="0.2">
      <c r="A72" s="1324"/>
      <c r="B72" s="1142"/>
      <c r="C72" s="1342" t="s">
        <v>583</v>
      </c>
      <c r="D72" s="1314"/>
      <c r="E72" s="1314"/>
      <c r="F72" s="1314" t="s">
        <v>583</v>
      </c>
      <c r="G72" s="208">
        <v>38</v>
      </c>
      <c r="H72" s="208"/>
      <c r="I72" s="208"/>
      <c r="J72" s="208"/>
      <c r="K72" s="208">
        <v>5.67</v>
      </c>
      <c r="L72" s="208"/>
      <c r="M72" s="208"/>
      <c r="N72" s="208"/>
      <c r="O72" s="208"/>
      <c r="P72" s="291"/>
      <c r="Q72" s="570">
        <v>2.85</v>
      </c>
      <c r="R72" s="570">
        <v>1.35</v>
      </c>
      <c r="S72" s="135"/>
      <c r="T72" s="755">
        <f>SUM(K72:M72)*1.13+SUM(O72:R72)</f>
        <v>10.607099999999999</v>
      </c>
      <c r="U72" s="890"/>
      <c r="V72" s="916"/>
    </row>
    <row r="73" spans="1:22" ht="36.75" customHeight="1" x14ac:dyDescent="0.2">
      <c r="A73" s="1324"/>
      <c r="B73" s="1142"/>
      <c r="C73" s="1316"/>
      <c r="D73" s="1310"/>
      <c r="E73" s="1310"/>
      <c r="F73" s="1310"/>
      <c r="G73" s="208">
        <v>38</v>
      </c>
      <c r="H73" s="208"/>
      <c r="I73" s="208"/>
      <c r="J73" s="208"/>
      <c r="K73" s="208">
        <v>5.67</v>
      </c>
      <c r="L73" s="208"/>
      <c r="M73" s="208"/>
      <c r="N73" s="208"/>
      <c r="O73" s="208"/>
      <c r="P73" s="208"/>
      <c r="Q73" s="570">
        <v>2.85</v>
      </c>
      <c r="R73" s="570">
        <v>1.35</v>
      </c>
      <c r="S73" s="135"/>
      <c r="T73" s="755">
        <f>SUM(K73:M73)*1.13+SUM(O73:R73)</f>
        <v>10.607099999999999</v>
      </c>
      <c r="U73" s="890"/>
      <c r="V73" s="916"/>
    </row>
    <row r="74" spans="1:22" ht="36.75" customHeight="1" x14ac:dyDescent="0.2">
      <c r="A74" s="1324"/>
      <c r="B74" s="1142"/>
      <c r="C74" s="1316"/>
      <c r="D74" s="1310"/>
      <c r="E74" s="1310"/>
      <c r="F74" s="1310"/>
      <c r="G74" s="208">
        <v>38</v>
      </c>
      <c r="H74" s="208"/>
      <c r="I74" s="208"/>
      <c r="J74" s="208"/>
      <c r="K74" s="208">
        <v>5.67</v>
      </c>
      <c r="L74" s="208"/>
      <c r="M74" s="208"/>
      <c r="N74" s="208"/>
      <c r="O74" s="291"/>
      <c r="P74" s="208"/>
      <c r="Q74" s="570">
        <v>2.85</v>
      </c>
      <c r="R74" s="570">
        <v>1.35</v>
      </c>
      <c r="S74" s="135"/>
      <c r="T74" s="755">
        <f>SUM(K74:M74)*1.13+SUM(O74:R74)</f>
        <v>10.607099999999999</v>
      </c>
      <c r="U74" s="890"/>
      <c r="V74" s="916"/>
    </row>
    <row r="75" spans="1:22" ht="36.75" customHeight="1" x14ac:dyDescent="0.2">
      <c r="A75" s="1324"/>
      <c r="B75" s="1142"/>
      <c r="C75" s="1316"/>
      <c r="D75" s="1310"/>
      <c r="E75" s="1310"/>
      <c r="F75" s="1310"/>
      <c r="G75" s="208">
        <v>38</v>
      </c>
      <c r="H75" s="208"/>
      <c r="I75" s="208"/>
      <c r="J75" s="208"/>
      <c r="K75" s="208">
        <v>5.67</v>
      </c>
      <c r="L75" s="208"/>
      <c r="M75" s="208"/>
      <c r="N75" s="208"/>
      <c r="O75" s="208"/>
      <c r="P75" s="291"/>
      <c r="Q75" s="570">
        <v>2.85</v>
      </c>
      <c r="R75" s="570">
        <v>1.35</v>
      </c>
      <c r="S75" s="135"/>
      <c r="T75" s="755">
        <f>SUM(K75:M75)*1.13+SUM(O75:R75)</f>
        <v>10.607099999999999</v>
      </c>
      <c r="U75" s="890"/>
      <c r="V75" s="916"/>
    </row>
    <row r="76" spans="1:22" ht="36.75" customHeight="1" x14ac:dyDescent="0.2">
      <c r="A76" s="1324"/>
      <c r="B76" s="1142"/>
      <c r="C76" s="1317"/>
      <c r="D76" s="1311"/>
      <c r="E76" s="1311"/>
      <c r="F76" s="1311"/>
      <c r="G76" s="208">
        <v>38</v>
      </c>
      <c r="H76" s="208"/>
      <c r="I76" s="208"/>
      <c r="J76" s="208"/>
      <c r="K76" s="208">
        <v>5.67</v>
      </c>
      <c r="L76" s="208"/>
      <c r="M76" s="208"/>
      <c r="N76" s="208"/>
      <c r="O76" s="208"/>
      <c r="P76" s="208"/>
      <c r="Q76" s="570">
        <v>2.85</v>
      </c>
      <c r="R76" s="570">
        <v>1.35</v>
      </c>
      <c r="S76" s="135"/>
      <c r="T76" s="755">
        <f>SUM(K76:M76)*1.13+SUM(O76:R76)</f>
        <v>10.607099999999999</v>
      </c>
      <c r="U76" s="890"/>
      <c r="V76" s="916"/>
    </row>
    <row r="77" spans="1:22" ht="36.75" customHeight="1" x14ac:dyDescent="0.2">
      <c r="A77" s="1324"/>
      <c r="B77" s="1142"/>
      <c r="C77" s="1342" t="s">
        <v>584</v>
      </c>
      <c r="D77" s="1342" t="s">
        <v>584</v>
      </c>
      <c r="E77" s="1342" t="s">
        <v>584</v>
      </c>
      <c r="F77" s="1343" t="s">
        <v>584</v>
      </c>
      <c r="G77" s="208">
        <v>38</v>
      </c>
      <c r="H77" s="208">
        <v>25</v>
      </c>
      <c r="I77" s="208"/>
      <c r="J77" s="208"/>
      <c r="K77" s="208">
        <v>5.67</v>
      </c>
      <c r="L77" s="208">
        <v>2.56</v>
      </c>
      <c r="M77" s="208">
        <v>2.15</v>
      </c>
      <c r="N77" s="208"/>
      <c r="O77" s="291"/>
      <c r="P77" s="208"/>
      <c r="Q77" s="570">
        <v>2.85</v>
      </c>
      <c r="R77" s="570">
        <v>0.40500000000000003</v>
      </c>
      <c r="S77" s="135"/>
      <c r="T77" s="755">
        <f t="shared" si="8"/>
        <v>14.984400000000001</v>
      </c>
      <c r="U77" s="890"/>
      <c r="V77" s="916"/>
    </row>
    <row r="78" spans="1:22" ht="36.75" customHeight="1" x14ac:dyDescent="0.2">
      <c r="A78" s="1324"/>
      <c r="B78" s="1142"/>
      <c r="C78" s="1316"/>
      <c r="D78" s="1316"/>
      <c r="E78" s="1316"/>
      <c r="F78" s="1344"/>
      <c r="G78" s="208">
        <v>38</v>
      </c>
      <c r="H78" s="208">
        <v>25</v>
      </c>
      <c r="I78" s="208"/>
      <c r="J78" s="208"/>
      <c r="K78" s="208">
        <v>5.67</v>
      </c>
      <c r="L78" s="208">
        <v>2.56</v>
      </c>
      <c r="M78" s="208">
        <v>2.15</v>
      </c>
      <c r="N78" s="208"/>
      <c r="O78" s="208"/>
      <c r="P78" s="291"/>
      <c r="Q78" s="570">
        <v>2.85</v>
      </c>
      <c r="R78" s="570">
        <v>0.40500000000000003</v>
      </c>
      <c r="S78" s="135"/>
      <c r="T78" s="755">
        <f t="shared" si="8"/>
        <v>14.984400000000001</v>
      </c>
      <c r="U78" s="890"/>
      <c r="V78" s="916"/>
    </row>
    <row r="79" spans="1:22" ht="36.75" customHeight="1" x14ac:dyDescent="0.2">
      <c r="A79" s="1324"/>
      <c r="B79" s="1142"/>
      <c r="C79" s="1316"/>
      <c r="D79" s="1316"/>
      <c r="E79" s="1316"/>
      <c r="F79" s="1344"/>
      <c r="G79" s="208">
        <v>38</v>
      </c>
      <c r="H79" s="208">
        <v>25</v>
      </c>
      <c r="I79" s="208"/>
      <c r="J79" s="208"/>
      <c r="K79" s="208">
        <v>5.67</v>
      </c>
      <c r="L79" s="208">
        <v>2.56</v>
      </c>
      <c r="M79" s="291">
        <v>2.64</v>
      </c>
      <c r="N79" s="208"/>
      <c r="O79" s="208"/>
      <c r="P79" s="208"/>
      <c r="Q79" s="570">
        <v>2.85</v>
      </c>
      <c r="R79" s="570">
        <v>0.40500000000000003</v>
      </c>
      <c r="S79" s="135"/>
      <c r="T79" s="755">
        <f t="shared" si="8"/>
        <v>15.5381</v>
      </c>
      <c r="U79" s="890"/>
      <c r="V79" s="916"/>
    </row>
    <row r="80" spans="1:22" ht="33" customHeight="1" x14ac:dyDescent="0.2">
      <c r="A80" s="1324"/>
      <c r="B80" s="1142"/>
      <c r="C80" s="1316"/>
      <c r="D80" s="1316"/>
      <c r="E80" s="1316"/>
      <c r="F80" s="1344"/>
      <c r="G80" s="208">
        <v>38</v>
      </c>
      <c r="H80" s="208">
        <v>25</v>
      </c>
      <c r="I80" s="208"/>
      <c r="J80" s="208"/>
      <c r="K80" s="208">
        <v>5.67</v>
      </c>
      <c r="L80" s="208">
        <v>2.56</v>
      </c>
      <c r="M80" s="208">
        <v>2.74</v>
      </c>
      <c r="N80" s="208"/>
      <c r="O80" s="291"/>
      <c r="P80" s="208"/>
      <c r="Q80" s="570">
        <v>2.85</v>
      </c>
      <c r="R80" s="570">
        <v>0.40500000000000003</v>
      </c>
      <c r="S80" s="135"/>
      <c r="T80" s="755">
        <f t="shared" si="8"/>
        <v>15.6511</v>
      </c>
      <c r="U80" s="890"/>
      <c r="V80" s="916"/>
    </row>
    <row r="81" spans="1:22" ht="33" customHeight="1" x14ac:dyDescent="0.2">
      <c r="A81" s="1324"/>
      <c r="B81" s="1142"/>
      <c r="C81" s="1317"/>
      <c r="D81" s="1317"/>
      <c r="E81" s="1317"/>
      <c r="F81" s="1345"/>
      <c r="G81" s="208">
        <v>38</v>
      </c>
      <c r="H81" s="208">
        <v>25</v>
      </c>
      <c r="I81" s="208"/>
      <c r="J81" s="208"/>
      <c r="K81" s="208">
        <v>5.67</v>
      </c>
      <c r="L81" s="208">
        <v>2.56</v>
      </c>
      <c r="M81" s="208">
        <v>2.79</v>
      </c>
      <c r="N81" s="208"/>
      <c r="O81" s="208"/>
      <c r="P81" s="291"/>
      <c r="Q81" s="570">
        <v>2.85</v>
      </c>
      <c r="R81" s="570">
        <v>0.40500000000000003</v>
      </c>
      <c r="S81" s="135"/>
      <c r="T81" s="755">
        <f t="shared" si="8"/>
        <v>15.707599999999999</v>
      </c>
      <c r="U81" s="890"/>
      <c r="V81" s="916"/>
    </row>
    <row r="82" spans="1:22" ht="44.25" customHeight="1" x14ac:dyDescent="0.2">
      <c r="A82" s="1324"/>
      <c r="B82" s="1142"/>
      <c r="C82" s="1342" t="s">
        <v>585</v>
      </c>
      <c r="D82" s="1342" t="s">
        <v>585</v>
      </c>
      <c r="E82" s="1342" t="s">
        <v>585</v>
      </c>
      <c r="F82" s="1343" t="s">
        <v>585</v>
      </c>
      <c r="G82" s="208">
        <v>38</v>
      </c>
      <c r="H82" s="208">
        <v>25</v>
      </c>
      <c r="I82" s="208"/>
      <c r="J82" s="208"/>
      <c r="K82" s="208">
        <v>5.67</v>
      </c>
      <c r="L82" s="208">
        <v>2.56</v>
      </c>
      <c r="M82" s="208">
        <v>2.15</v>
      </c>
      <c r="N82" s="208"/>
      <c r="O82" s="208"/>
      <c r="P82" s="208"/>
      <c r="Q82" s="570">
        <v>2.85</v>
      </c>
      <c r="R82" s="570">
        <v>0.40500000000000003</v>
      </c>
      <c r="S82" s="135"/>
      <c r="T82" s="755">
        <f t="shared" si="8"/>
        <v>14.984400000000001</v>
      </c>
      <c r="U82" s="890"/>
      <c r="V82" s="916"/>
    </row>
    <row r="83" spans="1:22" ht="36.75" customHeight="1" x14ac:dyDescent="0.2">
      <c r="A83" s="1324"/>
      <c r="B83" s="1142"/>
      <c r="C83" s="1316"/>
      <c r="D83" s="1316"/>
      <c r="E83" s="1316"/>
      <c r="F83" s="1344"/>
      <c r="G83" s="208">
        <v>38</v>
      </c>
      <c r="H83" s="208">
        <v>25</v>
      </c>
      <c r="I83" s="208"/>
      <c r="J83" s="208"/>
      <c r="K83" s="208">
        <v>5.67</v>
      </c>
      <c r="L83" s="208">
        <v>2.56</v>
      </c>
      <c r="M83" s="208">
        <v>2.15</v>
      </c>
      <c r="N83" s="208"/>
      <c r="O83" s="291"/>
      <c r="P83" s="208"/>
      <c r="Q83" s="570">
        <v>2.85</v>
      </c>
      <c r="R83" s="570">
        <v>0.40500000000000003</v>
      </c>
      <c r="S83" s="135"/>
      <c r="T83" s="755">
        <f t="shared" si="8"/>
        <v>14.984400000000001</v>
      </c>
      <c r="U83" s="890"/>
      <c r="V83" s="916"/>
    </row>
    <row r="84" spans="1:22" ht="36.75" customHeight="1" x14ac:dyDescent="0.2">
      <c r="A84" s="1324"/>
      <c r="B84" s="1142"/>
      <c r="C84" s="1316"/>
      <c r="D84" s="1316"/>
      <c r="E84" s="1316"/>
      <c r="F84" s="1344"/>
      <c r="G84" s="208">
        <v>38</v>
      </c>
      <c r="H84" s="208">
        <v>25</v>
      </c>
      <c r="I84" s="208"/>
      <c r="J84" s="208"/>
      <c r="K84" s="208">
        <v>5.67</v>
      </c>
      <c r="L84" s="208">
        <v>2.56</v>
      </c>
      <c r="M84" s="208">
        <v>2.64</v>
      </c>
      <c r="N84" s="208"/>
      <c r="O84" s="208"/>
      <c r="P84" s="291"/>
      <c r="Q84" s="570">
        <v>2.85</v>
      </c>
      <c r="R84" s="570">
        <v>0.40500000000000003</v>
      </c>
      <c r="S84" s="135"/>
      <c r="T84" s="755">
        <f t="shared" si="8"/>
        <v>15.5381</v>
      </c>
      <c r="U84" s="890"/>
      <c r="V84" s="916"/>
    </row>
    <row r="85" spans="1:22" ht="36.75" customHeight="1" x14ac:dyDescent="0.2">
      <c r="A85" s="1324"/>
      <c r="B85" s="1142"/>
      <c r="C85" s="1316"/>
      <c r="D85" s="1316"/>
      <c r="E85" s="1316"/>
      <c r="F85" s="1344"/>
      <c r="G85" s="208">
        <v>38</v>
      </c>
      <c r="H85" s="208">
        <v>25</v>
      </c>
      <c r="I85" s="208"/>
      <c r="J85" s="208"/>
      <c r="K85" s="208">
        <v>5.67</v>
      </c>
      <c r="L85" s="208">
        <v>2.56</v>
      </c>
      <c r="M85" s="208">
        <v>2.74</v>
      </c>
      <c r="N85" s="208"/>
      <c r="O85" s="208"/>
      <c r="P85" s="208"/>
      <c r="Q85" s="570">
        <v>2.85</v>
      </c>
      <c r="R85" s="570">
        <v>0.40500000000000003</v>
      </c>
      <c r="S85" s="135"/>
      <c r="T85" s="755">
        <f t="shared" si="8"/>
        <v>15.6511</v>
      </c>
      <c r="U85" s="890"/>
      <c r="V85" s="916"/>
    </row>
    <row r="86" spans="1:22" ht="36.75" customHeight="1" x14ac:dyDescent="0.2">
      <c r="A86" s="1324"/>
      <c r="B86" s="1142"/>
      <c r="C86" s="1317"/>
      <c r="D86" s="1317"/>
      <c r="E86" s="1317"/>
      <c r="F86" s="1345"/>
      <c r="G86" s="208">
        <v>38</v>
      </c>
      <c r="H86" s="208">
        <v>25</v>
      </c>
      <c r="I86" s="208"/>
      <c r="J86" s="208"/>
      <c r="K86" s="208">
        <v>5.67</v>
      </c>
      <c r="L86" s="208">
        <v>2.56</v>
      </c>
      <c r="M86" s="208">
        <v>2.79</v>
      </c>
      <c r="N86" s="208"/>
      <c r="O86" s="291"/>
      <c r="P86" s="208"/>
      <c r="Q86" s="570">
        <v>2.85</v>
      </c>
      <c r="R86" s="570">
        <v>0.40500000000000003</v>
      </c>
      <c r="S86" s="135"/>
      <c r="T86" s="755">
        <f t="shared" si="8"/>
        <v>15.707599999999999</v>
      </c>
      <c r="U86" s="890"/>
      <c r="V86" s="916"/>
    </row>
    <row r="87" spans="1:22" ht="36.75" customHeight="1" x14ac:dyDescent="0.2">
      <c r="A87" s="1324"/>
      <c r="B87" s="1142"/>
      <c r="C87" s="1342" t="s">
        <v>586</v>
      </c>
      <c r="D87" s="1343"/>
      <c r="E87" s="1343"/>
      <c r="F87" s="1343" t="s">
        <v>586</v>
      </c>
      <c r="G87" s="208">
        <v>38</v>
      </c>
      <c r="H87" s="208"/>
      <c r="I87" s="208"/>
      <c r="J87" s="208"/>
      <c r="K87" s="208">
        <v>5.67</v>
      </c>
      <c r="L87" s="208"/>
      <c r="M87" s="208"/>
      <c r="N87" s="208"/>
      <c r="O87" s="208"/>
      <c r="P87" s="291"/>
      <c r="Q87" s="570">
        <v>2.85</v>
      </c>
      <c r="R87" s="570">
        <v>1.35</v>
      </c>
      <c r="S87" s="135"/>
      <c r="T87" s="755">
        <f t="shared" ref="T87:T106" si="9">SUM(K87:M87)*1.13+SUM(O87:R87)</f>
        <v>10.607099999999999</v>
      </c>
      <c r="U87" s="890"/>
      <c r="V87" s="916"/>
    </row>
    <row r="88" spans="1:22" ht="36.75" customHeight="1" x14ac:dyDescent="0.2">
      <c r="A88" s="1324"/>
      <c r="B88" s="1142"/>
      <c r="C88" s="1316"/>
      <c r="D88" s="1344"/>
      <c r="E88" s="1344"/>
      <c r="F88" s="1344"/>
      <c r="G88" s="208">
        <v>38</v>
      </c>
      <c r="H88" s="208"/>
      <c r="I88" s="208"/>
      <c r="J88" s="208"/>
      <c r="K88" s="208">
        <v>5.67</v>
      </c>
      <c r="L88" s="208"/>
      <c r="M88" s="208"/>
      <c r="N88" s="208"/>
      <c r="O88" s="208"/>
      <c r="P88" s="208"/>
      <c r="Q88" s="570">
        <v>2.85</v>
      </c>
      <c r="R88" s="570">
        <v>1.35</v>
      </c>
      <c r="S88" s="135"/>
      <c r="T88" s="755">
        <f t="shared" si="9"/>
        <v>10.607099999999999</v>
      </c>
      <c r="U88" s="890"/>
      <c r="V88" s="916"/>
    </row>
    <row r="89" spans="1:22" ht="36.75" customHeight="1" x14ac:dyDescent="0.2">
      <c r="A89" s="1324"/>
      <c r="B89" s="1142"/>
      <c r="C89" s="1316"/>
      <c r="D89" s="1344"/>
      <c r="E89" s="1344"/>
      <c r="F89" s="1344"/>
      <c r="G89" s="208">
        <v>38</v>
      </c>
      <c r="H89" s="208"/>
      <c r="I89" s="208"/>
      <c r="J89" s="208"/>
      <c r="K89" s="208">
        <v>5.67</v>
      </c>
      <c r="L89" s="208"/>
      <c r="M89" s="208"/>
      <c r="N89" s="208"/>
      <c r="O89" s="291"/>
      <c r="P89" s="208"/>
      <c r="Q89" s="570">
        <v>2.85</v>
      </c>
      <c r="R89" s="570">
        <v>1.35</v>
      </c>
      <c r="S89" s="135"/>
      <c r="T89" s="755">
        <f t="shared" si="9"/>
        <v>10.607099999999999</v>
      </c>
      <c r="U89" s="890"/>
      <c r="V89" s="916"/>
    </row>
    <row r="90" spans="1:22" ht="36.75" customHeight="1" x14ac:dyDescent="0.2">
      <c r="A90" s="1324"/>
      <c r="B90" s="1142"/>
      <c r="C90" s="1316"/>
      <c r="D90" s="1344"/>
      <c r="E90" s="1344"/>
      <c r="F90" s="1344"/>
      <c r="G90" s="208">
        <v>38</v>
      </c>
      <c r="H90" s="208"/>
      <c r="I90" s="208"/>
      <c r="J90" s="208"/>
      <c r="K90" s="208">
        <v>5.67</v>
      </c>
      <c r="L90" s="208"/>
      <c r="M90" s="208"/>
      <c r="N90" s="208"/>
      <c r="O90" s="208"/>
      <c r="P90" s="291"/>
      <c r="Q90" s="570">
        <v>2.85</v>
      </c>
      <c r="R90" s="570">
        <v>1.35</v>
      </c>
      <c r="S90" s="135"/>
      <c r="T90" s="755">
        <f t="shared" si="9"/>
        <v>10.607099999999999</v>
      </c>
      <c r="U90" s="890"/>
      <c r="V90" s="916"/>
    </row>
    <row r="91" spans="1:22" ht="36.75" customHeight="1" x14ac:dyDescent="0.2">
      <c r="A91" s="1324"/>
      <c r="B91" s="1142"/>
      <c r="C91" s="1317"/>
      <c r="D91" s="1345"/>
      <c r="E91" s="1345"/>
      <c r="F91" s="1345"/>
      <c r="G91" s="208">
        <v>38</v>
      </c>
      <c r="H91" s="208"/>
      <c r="I91" s="208"/>
      <c r="J91" s="208"/>
      <c r="K91" s="208">
        <v>5.67</v>
      </c>
      <c r="L91" s="208"/>
      <c r="M91" s="208"/>
      <c r="N91" s="208"/>
      <c r="O91" s="208"/>
      <c r="P91" s="208"/>
      <c r="Q91" s="570">
        <v>2.85</v>
      </c>
      <c r="R91" s="570">
        <v>1.35</v>
      </c>
      <c r="S91" s="135"/>
      <c r="T91" s="755">
        <f t="shared" si="9"/>
        <v>10.607099999999999</v>
      </c>
      <c r="U91" s="890"/>
      <c r="V91" s="916"/>
    </row>
    <row r="92" spans="1:22" ht="36.75" customHeight="1" x14ac:dyDescent="0.2">
      <c r="A92" s="1324"/>
      <c r="B92" s="1142"/>
      <c r="C92" s="1342" t="s">
        <v>587</v>
      </c>
      <c r="D92" s="1342" t="s">
        <v>587</v>
      </c>
      <c r="E92" s="1342" t="s">
        <v>587</v>
      </c>
      <c r="F92" s="1343" t="s">
        <v>587</v>
      </c>
      <c r="G92" s="208">
        <v>25</v>
      </c>
      <c r="H92" s="208">
        <v>25</v>
      </c>
      <c r="I92" s="208"/>
      <c r="J92" s="208"/>
      <c r="K92" s="208">
        <v>5.67</v>
      </c>
      <c r="L92" s="208">
        <v>2.56</v>
      </c>
      <c r="M92" s="208">
        <v>2.15</v>
      </c>
      <c r="N92" s="208"/>
      <c r="O92" s="291"/>
      <c r="P92" s="208"/>
      <c r="Q92" s="570">
        <v>2.85</v>
      </c>
      <c r="R92" s="570">
        <v>0.40500000000000003</v>
      </c>
      <c r="S92" s="135"/>
      <c r="T92" s="755">
        <f t="shared" si="9"/>
        <v>14.984400000000001</v>
      </c>
      <c r="U92" s="890"/>
      <c r="V92" s="916"/>
    </row>
    <row r="93" spans="1:22" ht="36.75" customHeight="1" x14ac:dyDescent="0.2">
      <c r="A93" s="1324"/>
      <c r="B93" s="1142"/>
      <c r="C93" s="1316"/>
      <c r="D93" s="1316"/>
      <c r="E93" s="1316"/>
      <c r="F93" s="1344"/>
      <c r="G93" s="208">
        <v>25</v>
      </c>
      <c r="H93" s="208">
        <v>25</v>
      </c>
      <c r="I93" s="208"/>
      <c r="J93" s="208"/>
      <c r="K93" s="208">
        <v>5.67</v>
      </c>
      <c r="L93" s="208">
        <v>2.56</v>
      </c>
      <c r="M93" s="208">
        <v>2.15</v>
      </c>
      <c r="N93" s="208"/>
      <c r="O93" s="208"/>
      <c r="P93" s="291"/>
      <c r="Q93" s="570">
        <v>2.85</v>
      </c>
      <c r="R93" s="570">
        <v>0.40500000000000003</v>
      </c>
      <c r="S93" s="135"/>
      <c r="T93" s="755">
        <f t="shared" si="9"/>
        <v>14.984400000000001</v>
      </c>
      <c r="U93" s="890"/>
      <c r="V93" s="916"/>
    </row>
    <row r="94" spans="1:22" ht="36.75" customHeight="1" x14ac:dyDescent="0.2">
      <c r="A94" s="1324"/>
      <c r="B94" s="1142"/>
      <c r="C94" s="1316"/>
      <c r="D94" s="1316"/>
      <c r="E94" s="1316"/>
      <c r="F94" s="1344"/>
      <c r="G94" s="208">
        <v>25</v>
      </c>
      <c r="H94" s="208">
        <v>25</v>
      </c>
      <c r="I94" s="208"/>
      <c r="J94" s="208"/>
      <c r="K94" s="208">
        <v>5.67</v>
      </c>
      <c r="L94" s="208">
        <v>2.56</v>
      </c>
      <c r="M94" s="208">
        <v>2.64</v>
      </c>
      <c r="N94" s="208"/>
      <c r="O94" s="208"/>
      <c r="P94" s="208"/>
      <c r="Q94" s="570">
        <v>2.85</v>
      </c>
      <c r="R94" s="570">
        <v>0.40500000000000003</v>
      </c>
      <c r="S94" s="135"/>
      <c r="T94" s="755">
        <f t="shared" si="9"/>
        <v>15.5381</v>
      </c>
      <c r="U94" s="890"/>
      <c r="V94" s="916"/>
    </row>
    <row r="95" spans="1:22" ht="36.75" customHeight="1" x14ac:dyDescent="0.2">
      <c r="A95" s="1324"/>
      <c r="B95" s="1142"/>
      <c r="C95" s="1316"/>
      <c r="D95" s="1316"/>
      <c r="E95" s="1316"/>
      <c r="F95" s="1344"/>
      <c r="G95" s="208">
        <v>25</v>
      </c>
      <c r="H95" s="208">
        <v>25</v>
      </c>
      <c r="I95" s="208"/>
      <c r="J95" s="208"/>
      <c r="K95" s="208">
        <v>5.67</v>
      </c>
      <c r="L95" s="208">
        <v>2.56</v>
      </c>
      <c r="M95" s="208">
        <v>2.74</v>
      </c>
      <c r="N95" s="208"/>
      <c r="O95" s="291"/>
      <c r="P95" s="208"/>
      <c r="Q95" s="570">
        <v>2.85</v>
      </c>
      <c r="R95" s="570">
        <v>0.40500000000000003</v>
      </c>
      <c r="S95" s="135"/>
      <c r="T95" s="755">
        <f t="shared" si="9"/>
        <v>15.6511</v>
      </c>
      <c r="U95" s="890"/>
      <c r="V95" s="916"/>
    </row>
    <row r="96" spans="1:22" ht="36.75" customHeight="1" x14ac:dyDescent="0.2">
      <c r="A96" s="1324"/>
      <c r="B96" s="1142"/>
      <c r="C96" s="1317"/>
      <c r="D96" s="1317"/>
      <c r="E96" s="1317"/>
      <c r="F96" s="1345"/>
      <c r="G96" s="208">
        <v>25</v>
      </c>
      <c r="H96" s="208">
        <v>25</v>
      </c>
      <c r="I96" s="208"/>
      <c r="J96" s="208"/>
      <c r="K96" s="208">
        <v>5.67</v>
      </c>
      <c r="L96" s="208">
        <v>2.56</v>
      </c>
      <c r="M96" s="208">
        <v>2.79</v>
      </c>
      <c r="N96" s="208"/>
      <c r="O96" s="208"/>
      <c r="P96" s="291"/>
      <c r="Q96" s="570">
        <v>2.85</v>
      </c>
      <c r="R96" s="570">
        <v>0.40500000000000003</v>
      </c>
      <c r="S96" s="135"/>
      <c r="T96" s="755">
        <f t="shared" si="9"/>
        <v>15.707599999999999</v>
      </c>
      <c r="U96" s="890"/>
      <c r="V96" s="916"/>
    </row>
    <row r="97" spans="1:22" ht="36.75" customHeight="1" x14ac:dyDescent="0.2">
      <c r="A97" s="1324"/>
      <c r="B97" s="1142"/>
      <c r="C97" s="1342" t="s">
        <v>588</v>
      </c>
      <c r="D97" s="1343"/>
      <c r="E97" s="1343"/>
      <c r="F97" s="1343" t="s">
        <v>588</v>
      </c>
      <c r="G97" s="208">
        <v>25</v>
      </c>
      <c r="H97" s="208"/>
      <c r="I97" s="208"/>
      <c r="J97" s="208"/>
      <c r="K97" s="208">
        <v>5.67</v>
      </c>
      <c r="L97" s="208"/>
      <c r="M97" s="208"/>
      <c r="N97" s="208"/>
      <c r="O97" s="208"/>
      <c r="P97" s="208"/>
      <c r="Q97" s="570">
        <v>2.85</v>
      </c>
      <c r="R97" s="570">
        <v>1.35</v>
      </c>
      <c r="S97" s="135"/>
      <c r="T97" s="755">
        <f t="shared" si="9"/>
        <v>10.607099999999999</v>
      </c>
      <c r="U97" s="890"/>
      <c r="V97" s="916"/>
    </row>
    <row r="98" spans="1:22" ht="36.75" customHeight="1" x14ac:dyDescent="0.2">
      <c r="A98" s="1324"/>
      <c r="B98" s="1142"/>
      <c r="C98" s="1316"/>
      <c r="D98" s="1344"/>
      <c r="E98" s="1344"/>
      <c r="F98" s="1344"/>
      <c r="G98" s="208">
        <v>25</v>
      </c>
      <c r="H98" s="208"/>
      <c r="I98" s="208"/>
      <c r="J98" s="208"/>
      <c r="K98" s="208">
        <v>5.67</v>
      </c>
      <c r="L98" s="208"/>
      <c r="M98" s="208"/>
      <c r="N98" s="803"/>
      <c r="O98" s="291"/>
      <c r="P98" s="208"/>
      <c r="Q98" s="570">
        <v>2.85</v>
      </c>
      <c r="R98" s="570">
        <v>1.35</v>
      </c>
      <c r="S98" s="293"/>
      <c r="T98" s="755">
        <f t="shared" si="9"/>
        <v>10.607099999999999</v>
      </c>
      <c r="U98" s="890"/>
      <c r="V98" s="916"/>
    </row>
    <row r="99" spans="1:22" ht="36.75" customHeight="1" x14ac:dyDescent="0.2">
      <c r="A99" s="1324"/>
      <c r="B99" s="1142"/>
      <c r="C99" s="1316"/>
      <c r="D99" s="1344"/>
      <c r="E99" s="1344"/>
      <c r="F99" s="1344"/>
      <c r="G99" s="208">
        <v>25</v>
      </c>
      <c r="H99" s="208"/>
      <c r="I99" s="208"/>
      <c r="J99" s="208"/>
      <c r="K99" s="208">
        <v>5.67</v>
      </c>
      <c r="L99" s="208"/>
      <c r="M99" s="208"/>
      <c r="N99" s="803"/>
      <c r="O99" s="208"/>
      <c r="P99" s="291"/>
      <c r="Q99" s="570">
        <v>2.85</v>
      </c>
      <c r="R99" s="570">
        <v>1.35</v>
      </c>
      <c r="S99" s="293"/>
      <c r="T99" s="755">
        <f t="shared" si="9"/>
        <v>10.607099999999999</v>
      </c>
      <c r="U99" s="890"/>
      <c r="V99" s="916"/>
    </row>
    <row r="100" spans="1:22" ht="36.75" customHeight="1" x14ac:dyDescent="0.2">
      <c r="A100" s="1324"/>
      <c r="B100" s="1142"/>
      <c r="C100" s="1316"/>
      <c r="D100" s="1344"/>
      <c r="E100" s="1344"/>
      <c r="F100" s="1344"/>
      <c r="G100" s="208">
        <v>25</v>
      </c>
      <c r="H100" s="208"/>
      <c r="I100" s="208"/>
      <c r="J100" s="208"/>
      <c r="K100" s="208">
        <v>5.67</v>
      </c>
      <c r="L100" s="208"/>
      <c r="M100" s="208"/>
      <c r="N100" s="803"/>
      <c r="O100" s="208"/>
      <c r="P100" s="208"/>
      <c r="Q100" s="570">
        <v>2.85</v>
      </c>
      <c r="R100" s="570">
        <v>1.35</v>
      </c>
      <c r="S100" s="293"/>
      <c r="T100" s="755">
        <f t="shared" si="9"/>
        <v>10.607099999999999</v>
      </c>
      <c r="U100" s="890"/>
      <c r="V100" s="916"/>
    </row>
    <row r="101" spans="1:22" ht="36.75" customHeight="1" x14ac:dyDescent="0.2">
      <c r="A101" s="1324"/>
      <c r="B101" s="1142"/>
      <c r="C101" s="1317"/>
      <c r="D101" s="1345"/>
      <c r="E101" s="1345"/>
      <c r="F101" s="1345"/>
      <c r="G101" s="208">
        <v>25</v>
      </c>
      <c r="H101" s="208"/>
      <c r="I101" s="208"/>
      <c r="J101" s="208"/>
      <c r="K101" s="208">
        <v>5.67</v>
      </c>
      <c r="L101" s="208"/>
      <c r="M101" s="208"/>
      <c r="N101" s="803"/>
      <c r="O101" s="291"/>
      <c r="P101" s="208"/>
      <c r="Q101" s="570">
        <v>2.85</v>
      </c>
      <c r="R101" s="570">
        <v>1.35</v>
      </c>
      <c r="S101" s="293"/>
      <c r="T101" s="755">
        <f t="shared" si="9"/>
        <v>10.607099999999999</v>
      </c>
      <c r="U101" s="890"/>
      <c r="V101" s="916"/>
    </row>
    <row r="102" spans="1:22" ht="38.25" customHeight="1" x14ac:dyDescent="0.2">
      <c r="A102" s="1324"/>
      <c r="B102" s="1142"/>
      <c r="C102" s="1342" t="s">
        <v>589</v>
      </c>
      <c r="D102" s="1343"/>
      <c r="E102" s="1343"/>
      <c r="F102" s="1343" t="s">
        <v>589</v>
      </c>
      <c r="G102" s="208">
        <v>38</v>
      </c>
      <c r="H102" s="208"/>
      <c r="I102" s="208"/>
      <c r="J102" s="208"/>
      <c r="K102" s="208">
        <v>5.67</v>
      </c>
      <c r="L102" s="208"/>
      <c r="M102" s="208"/>
      <c r="N102" s="208"/>
      <c r="O102" s="208"/>
      <c r="P102" s="291"/>
      <c r="Q102" s="570">
        <v>2.85</v>
      </c>
      <c r="R102" s="570">
        <v>1.35</v>
      </c>
      <c r="S102" s="135"/>
      <c r="T102" s="755">
        <f t="shared" si="9"/>
        <v>10.607099999999999</v>
      </c>
      <c r="U102" s="890"/>
      <c r="V102" s="916"/>
    </row>
    <row r="103" spans="1:22" ht="33" customHeight="1" x14ac:dyDescent="0.2">
      <c r="A103" s="1324"/>
      <c r="B103" s="1142"/>
      <c r="C103" s="1316"/>
      <c r="D103" s="1344"/>
      <c r="E103" s="1344"/>
      <c r="F103" s="1344"/>
      <c r="G103" s="208">
        <v>38</v>
      </c>
      <c r="H103" s="208"/>
      <c r="I103" s="208"/>
      <c r="J103" s="208"/>
      <c r="K103" s="208">
        <v>5.67</v>
      </c>
      <c r="L103" s="208"/>
      <c r="M103" s="208"/>
      <c r="N103" s="208"/>
      <c r="O103" s="208"/>
      <c r="P103" s="208"/>
      <c r="Q103" s="570">
        <v>2.85</v>
      </c>
      <c r="R103" s="570">
        <v>1.35</v>
      </c>
      <c r="S103" s="135"/>
      <c r="T103" s="755">
        <f t="shared" si="9"/>
        <v>10.607099999999999</v>
      </c>
      <c r="U103" s="890"/>
      <c r="V103" s="916"/>
    </row>
    <row r="104" spans="1:22" ht="27.75" customHeight="1" x14ac:dyDescent="0.2">
      <c r="A104" s="1324"/>
      <c r="B104" s="1142"/>
      <c r="C104" s="1316"/>
      <c r="D104" s="1344"/>
      <c r="E104" s="1344"/>
      <c r="F104" s="1344"/>
      <c r="G104" s="208">
        <v>38</v>
      </c>
      <c r="H104" s="208"/>
      <c r="I104" s="208"/>
      <c r="J104" s="208"/>
      <c r="K104" s="208">
        <v>5.67</v>
      </c>
      <c r="L104" s="208"/>
      <c r="M104" s="208"/>
      <c r="N104" s="208"/>
      <c r="O104" s="291"/>
      <c r="P104" s="208"/>
      <c r="Q104" s="570">
        <v>2.85</v>
      </c>
      <c r="R104" s="570">
        <v>1.35</v>
      </c>
      <c r="S104" s="135"/>
      <c r="T104" s="755">
        <f t="shared" si="9"/>
        <v>10.607099999999999</v>
      </c>
      <c r="U104" s="890"/>
      <c r="V104" s="916"/>
    </row>
    <row r="105" spans="1:22" ht="31.5" customHeight="1" x14ac:dyDescent="0.2">
      <c r="A105" s="1324"/>
      <c r="B105" s="1142"/>
      <c r="C105" s="1316"/>
      <c r="D105" s="1344"/>
      <c r="E105" s="1344"/>
      <c r="F105" s="1344"/>
      <c r="G105" s="208">
        <v>38</v>
      </c>
      <c r="H105" s="208"/>
      <c r="I105" s="208"/>
      <c r="J105" s="208"/>
      <c r="K105" s="208">
        <v>5.67</v>
      </c>
      <c r="L105" s="208"/>
      <c r="M105" s="208"/>
      <c r="N105" s="208"/>
      <c r="O105" s="208"/>
      <c r="P105" s="291"/>
      <c r="Q105" s="570">
        <v>2.85</v>
      </c>
      <c r="R105" s="570">
        <v>1.35</v>
      </c>
      <c r="S105" s="135"/>
      <c r="T105" s="755">
        <f t="shared" si="9"/>
        <v>10.607099999999999</v>
      </c>
      <c r="U105" s="890"/>
      <c r="V105" s="916"/>
    </row>
    <row r="106" spans="1:22" ht="31.5" customHeight="1" thickBot="1" x14ac:dyDescent="0.25">
      <c r="A106" s="1325"/>
      <c r="B106" s="1143"/>
      <c r="C106" s="1370"/>
      <c r="D106" s="1346"/>
      <c r="E106" s="1346"/>
      <c r="F106" s="1346"/>
      <c r="G106" s="208">
        <v>38</v>
      </c>
      <c r="H106" s="208"/>
      <c r="I106" s="208"/>
      <c r="J106" s="208"/>
      <c r="K106" s="208">
        <v>5.67</v>
      </c>
      <c r="L106" s="208"/>
      <c r="M106" s="208"/>
      <c r="N106" s="209"/>
      <c r="O106" s="208"/>
      <c r="P106" s="208"/>
      <c r="Q106" s="570">
        <v>2.85</v>
      </c>
      <c r="R106" s="570">
        <v>1.35</v>
      </c>
      <c r="S106" s="151"/>
      <c r="T106" s="878">
        <f t="shared" si="9"/>
        <v>10.607099999999999</v>
      </c>
      <c r="U106" s="996"/>
      <c r="V106" s="916"/>
    </row>
    <row r="107" spans="1:22" ht="39.950000000000003" customHeight="1" x14ac:dyDescent="0.2">
      <c r="A107" s="1203">
        <v>15</v>
      </c>
      <c r="B107" s="1320" t="s">
        <v>138</v>
      </c>
      <c r="C107" s="184" t="s">
        <v>139</v>
      </c>
      <c r="D107" s="184" t="s">
        <v>139</v>
      </c>
      <c r="E107" s="184" t="s">
        <v>139</v>
      </c>
      <c r="F107" s="184" t="s">
        <v>139</v>
      </c>
      <c r="G107" s="172">
        <v>40.65</v>
      </c>
      <c r="H107" s="172">
        <v>32.520000000000003</v>
      </c>
      <c r="I107" s="172">
        <v>4.5599999999999996</v>
      </c>
      <c r="J107" s="172"/>
      <c r="K107" s="172">
        <v>6.23</v>
      </c>
      <c r="L107" s="172">
        <v>2.57</v>
      </c>
      <c r="M107" s="172">
        <v>3.54</v>
      </c>
      <c r="N107" s="172"/>
      <c r="O107" s="660">
        <v>1</v>
      </c>
      <c r="P107" s="661">
        <v>0.5</v>
      </c>
      <c r="Q107" s="536">
        <v>2.85</v>
      </c>
      <c r="R107" s="536">
        <v>0.40500000000000003</v>
      </c>
      <c r="S107" s="134"/>
      <c r="T107" s="873">
        <f t="shared" si="6"/>
        <v>18.699199999999998</v>
      </c>
      <c r="U107" s="932"/>
      <c r="V107" s="917"/>
    </row>
    <row r="108" spans="1:22" ht="39.950000000000003" customHeight="1" x14ac:dyDescent="0.2">
      <c r="A108" s="1376"/>
      <c r="B108" s="1321"/>
      <c r="C108" s="234" t="s">
        <v>140</v>
      </c>
      <c r="D108" s="234" t="s">
        <v>140</v>
      </c>
      <c r="E108" s="210"/>
      <c r="F108" s="198" t="s">
        <v>140</v>
      </c>
      <c r="G108" s="208">
        <v>40.65</v>
      </c>
      <c r="H108" s="208">
        <v>32.520000000000003</v>
      </c>
      <c r="I108" s="208"/>
      <c r="J108" s="208"/>
      <c r="K108" s="208">
        <v>6.23</v>
      </c>
      <c r="L108" s="208">
        <v>2.57</v>
      </c>
      <c r="M108" s="208"/>
      <c r="N108" s="208"/>
      <c r="O108" s="656">
        <v>0.6</v>
      </c>
      <c r="P108" s="148"/>
      <c r="Q108" s="570">
        <v>2.85</v>
      </c>
      <c r="R108" s="570">
        <v>1.35</v>
      </c>
      <c r="S108" s="135"/>
      <c r="T108" s="755">
        <f t="shared" si="6"/>
        <v>14.744</v>
      </c>
      <c r="U108" s="890"/>
      <c r="V108" s="917"/>
    </row>
    <row r="109" spans="1:22" ht="39.950000000000003" customHeight="1" x14ac:dyDescent="0.2">
      <c r="A109" s="1376"/>
      <c r="B109" s="1321"/>
      <c r="C109" s="234" t="s">
        <v>141</v>
      </c>
      <c r="D109" s="234" t="s">
        <v>141</v>
      </c>
      <c r="E109" s="234" t="s">
        <v>141</v>
      </c>
      <c r="F109" s="198" t="s">
        <v>141</v>
      </c>
      <c r="G109" s="208">
        <v>40.65</v>
      </c>
      <c r="H109" s="208">
        <v>32.520000000000003</v>
      </c>
      <c r="I109" s="208">
        <v>4.5599999999999996</v>
      </c>
      <c r="J109" s="208"/>
      <c r="K109" s="208">
        <v>6.23</v>
      </c>
      <c r="L109" s="208">
        <v>2.57</v>
      </c>
      <c r="M109" s="208">
        <v>3.54</v>
      </c>
      <c r="N109" s="208"/>
      <c r="O109" s="662">
        <v>1</v>
      </c>
      <c r="P109" s="741">
        <v>0.5</v>
      </c>
      <c r="Q109" s="570">
        <v>2.85</v>
      </c>
      <c r="R109" s="570">
        <v>0.40500000000000003</v>
      </c>
      <c r="S109" s="135"/>
      <c r="T109" s="755">
        <f t="shared" si="6"/>
        <v>18.699199999999998</v>
      </c>
      <c r="U109" s="890"/>
      <c r="V109" s="917"/>
    </row>
    <row r="110" spans="1:22" ht="39.950000000000003" customHeight="1" x14ac:dyDescent="0.2">
      <c r="A110" s="1376"/>
      <c r="B110" s="1321"/>
      <c r="C110" s="234" t="s">
        <v>142</v>
      </c>
      <c r="D110" s="234" t="s">
        <v>142</v>
      </c>
      <c r="E110" s="234" t="s">
        <v>142</v>
      </c>
      <c r="F110" s="198" t="s">
        <v>142</v>
      </c>
      <c r="G110" s="208">
        <v>40.65</v>
      </c>
      <c r="H110" s="208">
        <v>32.520000000000003</v>
      </c>
      <c r="I110" s="208">
        <v>4.5599999999999996</v>
      </c>
      <c r="J110" s="208"/>
      <c r="K110" s="208">
        <v>6.23</v>
      </c>
      <c r="L110" s="208">
        <v>2.57</v>
      </c>
      <c r="M110" s="208">
        <v>3.54</v>
      </c>
      <c r="N110" s="208"/>
      <c r="O110" s="662">
        <v>2.2999999999999998</v>
      </c>
      <c r="P110" s="741">
        <v>1.5</v>
      </c>
      <c r="Q110" s="570">
        <v>2.85</v>
      </c>
      <c r="R110" s="570">
        <v>0.40500000000000003</v>
      </c>
      <c r="S110" s="135"/>
      <c r="T110" s="755">
        <f t="shared" si="6"/>
        <v>20.999199999999998</v>
      </c>
      <c r="U110" s="890"/>
      <c r="V110" s="917"/>
    </row>
    <row r="111" spans="1:22" ht="39.950000000000003" customHeight="1" x14ac:dyDescent="0.2">
      <c r="A111" s="1376"/>
      <c r="B111" s="1321"/>
      <c r="C111" s="234" t="s">
        <v>143</v>
      </c>
      <c r="D111" s="234" t="s">
        <v>143</v>
      </c>
      <c r="E111" s="234" t="s">
        <v>143</v>
      </c>
      <c r="F111" s="198" t="s">
        <v>143</v>
      </c>
      <c r="G111" s="208">
        <v>40.65</v>
      </c>
      <c r="H111" s="208">
        <v>32.520000000000003</v>
      </c>
      <c r="I111" s="208">
        <v>4.5599999999999996</v>
      </c>
      <c r="J111" s="208"/>
      <c r="K111" s="208">
        <v>6.23</v>
      </c>
      <c r="L111" s="208">
        <v>2.57</v>
      </c>
      <c r="M111" s="208">
        <v>3.54</v>
      </c>
      <c r="N111" s="208"/>
      <c r="O111" s="662">
        <v>0.5</v>
      </c>
      <c r="P111" s="741">
        <v>0.5</v>
      </c>
      <c r="Q111" s="570">
        <v>2.85</v>
      </c>
      <c r="R111" s="570">
        <v>0.40500000000000003</v>
      </c>
      <c r="S111" s="135"/>
      <c r="T111" s="755">
        <f t="shared" si="6"/>
        <v>18.199199999999998</v>
      </c>
      <c r="U111" s="890"/>
      <c r="V111" s="917"/>
    </row>
    <row r="112" spans="1:22" ht="39.950000000000003" customHeight="1" x14ac:dyDescent="0.2">
      <c r="A112" s="1376"/>
      <c r="B112" s="1321"/>
      <c r="C112" s="234" t="s">
        <v>144</v>
      </c>
      <c r="D112" s="234" t="s">
        <v>144</v>
      </c>
      <c r="E112" s="234" t="s">
        <v>144</v>
      </c>
      <c r="F112" s="198" t="s">
        <v>144</v>
      </c>
      <c r="G112" s="208">
        <v>40.65</v>
      </c>
      <c r="H112" s="208">
        <v>32.520000000000003</v>
      </c>
      <c r="I112" s="208">
        <v>4.5599999999999996</v>
      </c>
      <c r="J112" s="208"/>
      <c r="K112" s="208">
        <v>6.23</v>
      </c>
      <c r="L112" s="208">
        <v>2.57</v>
      </c>
      <c r="M112" s="208">
        <v>3.54</v>
      </c>
      <c r="N112" s="208"/>
      <c r="O112" s="662">
        <v>0.5</v>
      </c>
      <c r="P112" s="741">
        <v>2.5</v>
      </c>
      <c r="Q112" s="570">
        <v>2.85</v>
      </c>
      <c r="R112" s="570">
        <v>0.40500000000000003</v>
      </c>
      <c r="S112" s="135"/>
      <c r="T112" s="755">
        <f t="shared" si="6"/>
        <v>20.199199999999998</v>
      </c>
      <c r="U112" s="890"/>
      <c r="V112" s="917"/>
    </row>
    <row r="113" spans="1:22" ht="39.950000000000003" customHeight="1" x14ac:dyDescent="0.2">
      <c r="A113" s="1376"/>
      <c r="B113" s="1321"/>
      <c r="C113" s="234" t="s">
        <v>145</v>
      </c>
      <c r="D113" s="234" t="s">
        <v>145</v>
      </c>
      <c r="E113" s="210"/>
      <c r="F113" s="198" t="s">
        <v>145</v>
      </c>
      <c r="G113" s="208">
        <v>40.65</v>
      </c>
      <c r="H113" s="208">
        <v>32.520000000000003</v>
      </c>
      <c r="I113" s="208"/>
      <c r="J113" s="208"/>
      <c r="K113" s="208">
        <v>6.23</v>
      </c>
      <c r="L113" s="208">
        <v>2.57</v>
      </c>
      <c r="M113" s="208"/>
      <c r="N113" s="208"/>
      <c r="O113" s="662">
        <v>1</v>
      </c>
      <c r="P113" s="148"/>
      <c r="Q113" s="570">
        <v>2.85</v>
      </c>
      <c r="R113" s="570">
        <v>1.35</v>
      </c>
      <c r="S113" s="135"/>
      <c r="T113" s="755">
        <f t="shared" si="6"/>
        <v>15.143999999999998</v>
      </c>
      <c r="U113" s="890"/>
      <c r="V113" s="917"/>
    </row>
    <row r="114" spans="1:22" ht="39.950000000000003" customHeight="1" x14ac:dyDescent="0.2">
      <c r="A114" s="1376"/>
      <c r="B114" s="1321"/>
      <c r="C114" s="234" t="s">
        <v>146</v>
      </c>
      <c r="D114" s="234" t="s">
        <v>146</v>
      </c>
      <c r="E114" s="210"/>
      <c r="F114" s="198" t="s">
        <v>146</v>
      </c>
      <c r="G114" s="208">
        <v>40.65</v>
      </c>
      <c r="H114" s="208">
        <v>32.520000000000003</v>
      </c>
      <c r="I114" s="208"/>
      <c r="J114" s="208"/>
      <c r="K114" s="208">
        <v>6.23</v>
      </c>
      <c r="L114" s="208">
        <v>2.57</v>
      </c>
      <c r="M114" s="208"/>
      <c r="N114" s="208"/>
      <c r="O114" s="662">
        <v>1.5</v>
      </c>
      <c r="P114" s="741">
        <v>1.5</v>
      </c>
      <c r="Q114" s="570">
        <v>2.85</v>
      </c>
      <c r="R114" s="570">
        <v>1.35</v>
      </c>
      <c r="S114" s="135"/>
      <c r="T114" s="755">
        <f t="shared" si="6"/>
        <v>17.143999999999998</v>
      </c>
      <c r="U114" s="890"/>
      <c r="V114" s="917"/>
    </row>
    <row r="115" spans="1:22" ht="39.950000000000003" customHeight="1" x14ac:dyDescent="0.2">
      <c r="A115" s="1376"/>
      <c r="B115" s="1321"/>
      <c r="C115" s="513" t="s">
        <v>677</v>
      </c>
      <c r="D115" s="513" t="s">
        <v>677</v>
      </c>
      <c r="E115" s="1312"/>
      <c r="F115" s="198" t="s">
        <v>677</v>
      </c>
      <c r="G115" s="208">
        <v>40.65</v>
      </c>
      <c r="H115" s="208">
        <v>32.520000000000003</v>
      </c>
      <c r="I115" s="208"/>
      <c r="J115" s="208"/>
      <c r="K115" s="208">
        <v>6.23</v>
      </c>
      <c r="L115" s="208">
        <v>2.57</v>
      </c>
      <c r="M115" s="208"/>
      <c r="N115" s="208"/>
      <c r="O115" s="208"/>
      <c r="P115" s="741">
        <v>1</v>
      </c>
      <c r="Q115" s="570">
        <v>2.85</v>
      </c>
      <c r="R115" s="570">
        <v>1.35</v>
      </c>
      <c r="S115" s="135"/>
      <c r="T115" s="755">
        <f t="shared" si="6"/>
        <v>15.143999999999998</v>
      </c>
      <c r="U115" s="890"/>
      <c r="V115" s="917"/>
    </row>
    <row r="116" spans="1:22" ht="39.950000000000003" customHeight="1" x14ac:dyDescent="0.2">
      <c r="A116" s="1376"/>
      <c r="B116" s="1321"/>
      <c r="C116" s="513" t="s">
        <v>678</v>
      </c>
      <c r="D116" s="513" t="s">
        <v>678</v>
      </c>
      <c r="E116" s="1312"/>
      <c r="F116" s="198" t="s">
        <v>678</v>
      </c>
      <c r="G116" s="208">
        <v>40.65</v>
      </c>
      <c r="H116" s="208">
        <v>32.520000000000003</v>
      </c>
      <c r="I116" s="208"/>
      <c r="J116" s="208"/>
      <c r="K116" s="208">
        <v>6.23</v>
      </c>
      <c r="L116" s="208">
        <v>2.57</v>
      </c>
      <c r="M116" s="208"/>
      <c r="N116" s="208"/>
      <c r="O116" s="208"/>
      <c r="P116" s="741">
        <v>1</v>
      </c>
      <c r="Q116" s="570">
        <v>2.85</v>
      </c>
      <c r="R116" s="570">
        <v>1.35</v>
      </c>
      <c r="S116" s="135"/>
      <c r="T116" s="755">
        <f t="shared" si="6"/>
        <v>15.143999999999998</v>
      </c>
      <c r="U116" s="890"/>
      <c r="V116" s="917"/>
    </row>
    <row r="117" spans="1:22" ht="39.950000000000003" customHeight="1" x14ac:dyDescent="0.2">
      <c r="A117" s="1376"/>
      <c r="B117" s="1321"/>
      <c r="C117" s="513" t="s">
        <v>679</v>
      </c>
      <c r="D117" s="1371"/>
      <c r="E117" s="1312"/>
      <c r="F117" s="198" t="s">
        <v>679</v>
      </c>
      <c r="G117" s="208">
        <v>40.65</v>
      </c>
      <c r="H117" s="208"/>
      <c r="I117" s="208"/>
      <c r="J117" s="208"/>
      <c r="K117" s="208">
        <v>6.23</v>
      </c>
      <c r="L117" s="208"/>
      <c r="M117" s="208"/>
      <c r="N117" s="208"/>
      <c r="O117" s="656">
        <v>1</v>
      </c>
      <c r="P117" s="148"/>
      <c r="Q117" s="570">
        <v>2.85</v>
      </c>
      <c r="R117" s="570">
        <v>1.35</v>
      </c>
      <c r="S117" s="135"/>
      <c r="T117" s="755">
        <f t="shared" si="6"/>
        <v>12.239899999999999</v>
      </c>
      <c r="U117" s="890"/>
      <c r="V117" s="917"/>
    </row>
    <row r="118" spans="1:22" ht="39.950000000000003" customHeight="1" x14ac:dyDescent="0.2">
      <c r="A118" s="1376"/>
      <c r="B118" s="1321"/>
      <c r="C118" s="513" t="s">
        <v>680</v>
      </c>
      <c r="D118" s="1371"/>
      <c r="E118" s="1312"/>
      <c r="F118" s="198" t="s">
        <v>680</v>
      </c>
      <c r="G118" s="208">
        <v>40.65</v>
      </c>
      <c r="H118" s="208"/>
      <c r="I118" s="208"/>
      <c r="J118" s="208"/>
      <c r="K118" s="208">
        <v>6.23</v>
      </c>
      <c r="L118" s="208"/>
      <c r="M118" s="208"/>
      <c r="N118" s="208"/>
      <c r="O118" s="656">
        <v>1</v>
      </c>
      <c r="P118" s="148"/>
      <c r="Q118" s="570">
        <v>2.85</v>
      </c>
      <c r="R118" s="570">
        <v>1.35</v>
      </c>
      <c r="S118" s="135"/>
      <c r="T118" s="755">
        <f t="shared" si="6"/>
        <v>12.239899999999999</v>
      </c>
      <c r="U118" s="890"/>
      <c r="V118" s="917"/>
    </row>
    <row r="119" spans="1:22" ht="39.950000000000003" customHeight="1" x14ac:dyDescent="0.2">
      <c r="A119" s="1376"/>
      <c r="B119" s="1321"/>
      <c r="C119" s="513" t="s">
        <v>681</v>
      </c>
      <c r="D119" s="1371"/>
      <c r="E119" s="1312"/>
      <c r="F119" s="198" t="s">
        <v>681</v>
      </c>
      <c r="G119" s="208">
        <v>40.65</v>
      </c>
      <c r="H119" s="208"/>
      <c r="I119" s="208"/>
      <c r="J119" s="208"/>
      <c r="K119" s="208">
        <v>6.23</v>
      </c>
      <c r="L119" s="208"/>
      <c r="M119" s="208"/>
      <c r="N119" s="208"/>
      <c r="O119" s="208"/>
      <c r="P119" s="741">
        <v>1</v>
      </c>
      <c r="Q119" s="570">
        <v>2.85</v>
      </c>
      <c r="R119" s="570">
        <v>1.35</v>
      </c>
      <c r="S119" s="135"/>
      <c r="T119" s="755">
        <f t="shared" si="6"/>
        <v>12.239899999999999</v>
      </c>
      <c r="U119" s="890"/>
      <c r="V119" s="917"/>
    </row>
    <row r="120" spans="1:22" ht="39.950000000000003" customHeight="1" x14ac:dyDescent="0.2">
      <c r="A120" s="1376"/>
      <c r="B120" s="1321"/>
      <c r="C120" s="513" t="s">
        <v>861</v>
      </c>
      <c r="D120" s="1371"/>
      <c r="E120" s="1312"/>
      <c r="F120" s="198" t="s">
        <v>861</v>
      </c>
      <c r="G120" s="208">
        <v>40.65</v>
      </c>
      <c r="H120" s="208"/>
      <c r="I120" s="208"/>
      <c r="J120" s="208"/>
      <c r="K120" s="208">
        <v>6.23</v>
      </c>
      <c r="L120" s="208"/>
      <c r="M120" s="208"/>
      <c r="N120" s="208"/>
      <c r="O120" s="208"/>
      <c r="P120" s="741">
        <v>1</v>
      </c>
      <c r="Q120" s="570">
        <v>2.85</v>
      </c>
      <c r="R120" s="570">
        <v>1.35</v>
      </c>
      <c r="S120" s="135"/>
      <c r="T120" s="755">
        <f t="shared" si="6"/>
        <v>12.239899999999999</v>
      </c>
      <c r="U120" s="890"/>
      <c r="V120" s="917"/>
    </row>
    <row r="121" spans="1:22" ht="39.950000000000003" customHeight="1" x14ac:dyDescent="0.2">
      <c r="A121" s="1376"/>
      <c r="B121" s="1321"/>
      <c r="C121" s="513" t="s">
        <v>682</v>
      </c>
      <c r="D121" s="1371"/>
      <c r="E121" s="1312"/>
      <c r="F121" s="198" t="s">
        <v>682</v>
      </c>
      <c r="G121" s="208">
        <v>40.65</v>
      </c>
      <c r="H121" s="208"/>
      <c r="I121" s="208"/>
      <c r="J121" s="208"/>
      <c r="K121" s="208">
        <v>6.23</v>
      </c>
      <c r="L121" s="208"/>
      <c r="M121" s="208"/>
      <c r="N121" s="208"/>
      <c r="O121" s="208"/>
      <c r="P121" s="741">
        <v>1</v>
      </c>
      <c r="Q121" s="570">
        <v>2.85</v>
      </c>
      <c r="R121" s="570">
        <v>1.35</v>
      </c>
      <c r="S121" s="135"/>
      <c r="T121" s="755">
        <f t="shared" si="6"/>
        <v>12.239899999999999</v>
      </c>
      <c r="U121" s="890"/>
      <c r="V121" s="917"/>
    </row>
    <row r="122" spans="1:22" ht="39.950000000000003" customHeight="1" x14ac:dyDescent="0.2">
      <c r="A122" s="1376"/>
      <c r="B122" s="1321"/>
      <c r="C122" s="513" t="s">
        <v>683</v>
      </c>
      <c r="D122" s="1371"/>
      <c r="E122" s="1312"/>
      <c r="F122" s="198" t="s">
        <v>683</v>
      </c>
      <c r="G122" s="208">
        <v>40.65</v>
      </c>
      <c r="H122" s="208"/>
      <c r="I122" s="208"/>
      <c r="J122" s="208"/>
      <c r="K122" s="208">
        <v>6.23</v>
      </c>
      <c r="L122" s="208"/>
      <c r="M122" s="208"/>
      <c r="N122" s="208"/>
      <c r="O122" s="656">
        <v>0.5</v>
      </c>
      <c r="P122" s="741">
        <v>2.5</v>
      </c>
      <c r="Q122" s="570">
        <v>2.85</v>
      </c>
      <c r="R122" s="570">
        <v>1.35</v>
      </c>
      <c r="S122" s="135"/>
      <c r="T122" s="755">
        <f t="shared" si="6"/>
        <v>14.239899999999999</v>
      </c>
      <c r="U122" s="890"/>
      <c r="V122" s="917"/>
    </row>
    <row r="123" spans="1:22" ht="39.950000000000003" customHeight="1" x14ac:dyDescent="0.2">
      <c r="A123" s="1376"/>
      <c r="B123" s="1321"/>
      <c r="C123" s="513" t="s">
        <v>691</v>
      </c>
      <c r="D123" s="1371"/>
      <c r="E123" s="1312"/>
      <c r="F123" s="198" t="s">
        <v>691</v>
      </c>
      <c r="G123" s="208">
        <v>40.65</v>
      </c>
      <c r="H123" s="208"/>
      <c r="I123" s="208"/>
      <c r="J123" s="208"/>
      <c r="K123" s="208">
        <v>6.23</v>
      </c>
      <c r="L123" s="208"/>
      <c r="M123" s="208"/>
      <c r="N123" s="208"/>
      <c r="O123" s="656">
        <v>0.5</v>
      </c>
      <c r="P123" s="741">
        <v>2.5</v>
      </c>
      <c r="Q123" s="570">
        <v>2.85</v>
      </c>
      <c r="R123" s="570">
        <v>1.35</v>
      </c>
      <c r="S123" s="135"/>
      <c r="T123" s="755">
        <f t="shared" si="6"/>
        <v>14.239899999999999</v>
      </c>
      <c r="U123" s="890"/>
      <c r="V123" s="917"/>
    </row>
    <row r="124" spans="1:22" ht="39.950000000000003" customHeight="1" x14ac:dyDescent="0.2">
      <c r="A124" s="1376"/>
      <c r="B124" s="1321"/>
      <c r="C124" s="513" t="s">
        <v>689</v>
      </c>
      <c r="D124" s="1371"/>
      <c r="E124" s="1312"/>
      <c r="F124" s="198" t="s">
        <v>689</v>
      </c>
      <c r="G124" s="208">
        <v>40.65</v>
      </c>
      <c r="H124" s="208"/>
      <c r="I124" s="208"/>
      <c r="J124" s="208"/>
      <c r="K124" s="208">
        <v>6.23</v>
      </c>
      <c r="L124" s="208"/>
      <c r="M124" s="208"/>
      <c r="N124" s="208"/>
      <c r="O124" s="208"/>
      <c r="P124" s="741">
        <v>1</v>
      </c>
      <c r="Q124" s="570">
        <v>2.85</v>
      </c>
      <c r="R124" s="570">
        <v>1.35</v>
      </c>
      <c r="S124" s="135"/>
      <c r="T124" s="755">
        <f t="shared" si="6"/>
        <v>12.239899999999999</v>
      </c>
      <c r="U124" s="890"/>
      <c r="V124" s="917"/>
    </row>
    <row r="125" spans="1:22" ht="36" customHeight="1" x14ac:dyDescent="0.2">
      <c r="A125" s="1376"/>
      <c r="B125" s="1321"/>
      <c r="C125" s="849" t="s">
        <v>684</v>
      </c>
      <c r="D125" s="1312"/>
      <c r="E125" s="1312"/>
      <c r="F125" s="850" t="s">
        <v>684</v>
      </c>
      <c r="G125" s="208">
        <v>40.65</v>
      </c>
      <c r="H125" s="208"/>
      <c r="I125" s="208"/>
      <c r="J125" s="208"/>
      <c r="K125" s="208">
        <v>6.23</v>
      </c>
      <c r="L125" s="208"/>
      <c r="M125" s="208"/>
      <c r="N125" s="208"/>
      <c r="O125" s="208"/>
      <c r="P125" s="148"/>
      <c r="Q125" s="570">
        <v>2.85</v>
      </c>
      <c r="R125" s="570">
        <v>1.35</v>
      </c>
      <c r="S125" s="135"/>
      <c r="T125" s="755">
        <f>SUM(K125:M125)*1.13+SUM(O125:R125)</f>
        <v>11.239899999999999</v>
      </c>
      <c r="U125" s="891"/>
      <c r="V125" s="917"/>
    </row>
    <row r="126" spans="1:22" ht="44.25" customHeight="1" x14ac:dyDescent="0.2">
      <c r="A126" s="1376"/>
      <c r="B126" s="1321"/>
      <c r="C126" s="849" t="s">
        <v>685</v>
      </c>
      <c r="D126" s="1312"/>
      <c r="E126" s="1312"/>
      <c r="F126" s="850" t="s">
        <v>685</v>
      </c>
      <c r="G126" s="208">
        <v>40.65</v>
      </c>
      <c r="H126" s="208"/>
      <c r="I126" s="208"/>
      <c r="J126" s="208"/>
      <c r="K126" s="208">
        <v>6.23</v>
      </c>
      <c r="L126" s="208"/>
      <c r="M126" s="208"/>
      <c r="N126" s="208"/>
      <c r="O126" s="208"/>
      <c r="P126" s="148"/>
      <c r="Q126" s="570">
        <v>2.85</v>
      </c>
      <c r="R126" s="570">
        <v>1.35</v>
      </c>
      <c r="S126" s="135"/>
      <c r="T126" s="755">
        <f t="shared" ref="T126:T129" si="10">SUM(K126:M126)*1.13+SUM(O126:R126)</f>
        <v>11.239899999999999</v>
      </c>
      <c r="U126" s="890"/>
      <c r="V126" s="13"/>
    </row>
    <row r="127" spans="1:22" ht="38.25" customHeight="1" x14ac:dyDescent="0.2">
      <c r="A127" s="1376"/>
      <c r="B127" s="1321"/>
      <c r="C127" s="1342" t="s">
        <v>686</v>
      </c>
      <c r="D127" s="1312"/>
      <c r="E127" s="1312"/>
      <c r="F127" s="1343" t="s">
        <v>686</v>
      </c>
      <c r="G127" s="208">
        <v>40.65</v>
      </c>
      <c r="H127" s="208"/>
      <c r="I127" s="208"/>
      <c r="J127" s="208"/>
      <c r="K127" s="208">
        <v>6.23</v>
      </c>
      <c r="L127" s="208"/>
      <c r="M127" s="208"/>
      <c r="N127" s="208"/>
      <c r="O127" s="208"/>
      <c r="P127" s="148"/>
      <c r="Q127" s="570">
        <v>2.85</v>
      </c>
      <c r="R127" s="570">
        <v>1.35</v>
      </c>
      <c r="S127" s="135"/>
      <c r="T127" s="755">
        <f t="shared" si="10"/>
        <v>11.239899999999999</v>
      </c>
      <c r="U127" s="890"/>
      <c r="V127" s="13"/>
    </row>
    <row r="128" spans="1:22" ht="38.25" customHeight="1" x14ac:dyDescent="0.2">
      <c r="A128" s="1376"/>
      <c r="B128" s="1321"/>
      <c r="C128" s="1317"/>
      <c r="D128" s="1312"/>
      <c r="E128" s="1312"/>
      <c r="F128" s="1345"/>
      <c r="G128" s="208"/>
      <c r="H128" s="208"/>
      <c r="I128" s="208"/>
      <c r="J128" s="208"/>
      <c r="K128" s="208"/>
      <c r="L128" s="208"/>
      <c r="M128" s="208"/>
      <c r="N128" s="208"/>
      <c r="O128" s="208"/>
      <c r="P128" s="148"/>
      <c r="Q128" s="570">
        <v>2.85</v>
      </c>
      <c r="R128" s="570">
        <v>1.35</v>
      </c>
      <c r="S128" s="135"/>
      <c r="T128" s="755">
        <f>SUM(K128:M128)*1.13+SUM(O128:R128)</f>
        <v>4.2</v>
      </c>
      <c r="U128" s="890"/>
      <c r="V128" s="13"/>
    </row>
    <row r="129" spans="1:22" ht="41.25" customHeight="1" x14ac:dyDescent="0.2">
      <c r="A129" s="1376"/>
      <c r="B129" s="1321"/>
      <c r="C129" s="849" t="s">
        <v>687</v>
      </c>
      <c r="D129" s="1312"/>
      <c r="E129" s="1312"/>
      <c r="F129" s="850" t="s">
        <v>687</v>
      </c>
      <c r="G129" s="208">
        <v>40.65</v>
      </c>
      <c r="H129" s="208"/>
      <c r="I129" s="208"/>
      <c r="J129" s="208"/>
      <c r="K129" s="208">
        <v>6.23</v>
      </c>
      <c r="L129" s="208"/>
      <c r="M129" s="208"/>
      <c r="N129" s="208"/>
      <c r="O129" s="208"/>
      <c r="P129" s="148"/>
      <c r="Q129" s="570">
        <v>2.85</v>
      </c>
      <c r="R129" s="570">
        <v>1.35</v>
      </c>
      <c r="S129" s="135"/>
      <c r="T129" s="755">
        <f t="shared" si="10"/>
        <v>11.239899999999999</v>
      </c>
      <c r="U129" s="890"/>
      <c r="V129" s="13"/>
    </row>
    <row r="130" spans="1:22" ht="39.950000000000003" customHeight="1" x14ac:dyDescent="0.2">
      <c r="A130" s="1376"/>
      <c r="B130" s="1321"/>
      <c r="C130" s="513" t="s">
        <v>688</v>
      </c>
      <c r="D130" s="1312"/>
      <c r="E130" s="1312"/>
      <c r="F130" s="198" t="s">
        <v>688</v>
      </c>
      <c r="G130" s="208">
        <v>40.65</v>
      </c>
      <c r="H130" s="208"/>
      <c r="I130" s="208"/>
      <c r="J130" s="208"/>
      <c r="K130" s="208">
        <v>6.23</v>
      </c>
      <c r="L130" s="208"/>
      <c r="M130" s="208"/>
      <c r="N130" s="208"/>
      <c r="O130" s="656">
        <v>0.5</v>
      </c>
      <c r="P130" s="741">
        <v>1.5</v>
      </c>
      <c r="Q130" s="570">
        <v>2.85</v>
      </c>
      <c r="R130" s="570">
        <v>1.35</v>
      </c>
      <c r="S130" s="135"/>
      <c r="T130" s="755">
        <f>SUM(K130:M130)*1.13+SUM(O130:R130)</f>
        <v>13.239899999999999</v>
      </c>
      <c r="U130" s="890"/>
      <c r="V130" s="13"/>
    </row>
    <row r="131" spans="1:22" ht="39.950000000000003" customHeight="1" x14ac:dyDescent="0.2">
      <c r="A131" s="1376"/>
      <c r="B131" s="1321"/>
      <c r="C131" s="513" t="s">
        <v>690</v>
      </c>
      <c r="D131" s="1312"/>
      <c r="E131" s="1312"/>
      <c r="F131" s="198" t="s">
        <v>690</v>
      </c>
      <c r="G131" s="208">
        <v>40.65</v>
      </c>
      <c r="H131" s="208"/>
      <c r="I131" s="208"/>
      <c r="J131" s="208"/>
      <c r="K131" s="208">
        <v>6.23</v>
      </c>
      <c r="L131" s="208"/>
      <c r="M131" s="208"/>
      <c r="N131" s="208"/>
      <c r="O131" s="656">
        <v>1</v>
      </c>
      <c r="P131" s="741">
        <v>1.5</v>
      </c>
      <c r="Q131" s="570">
        <v>2.85</v>
      </c>
      <c r="R131" s="570">
        <v>1.35</v>
      </c>
      <c r="S131" s="135"/>
      <c r="T131" s="755">
        <f t="shared" ref="T131:T138" si="11">SUM(K131:M131)*1.13+SUM(O131:R131)</f>
        <v>13.739899999999999</v>
      </c>
      <c r="U131" s="890"/>
      <c r="V131" s="13"/>
    </row>
    <row r="132" spans="1:22" ht="39.950000000000003" customHeight="1" thickBot="1" x14ac:dyDescent="0.25">
      <c r="A132" s="1204"/>
      <c r="B132" s="1322"/>
      <c r="C132" s="492" t="s">
        <v>692</v>
      </c>
      <c r="D132" s="1313"/>
      <c r="E132" s="1313"/>
      <c r="F132" s="199" t="s">
        <v>692</v>
      </c>
      <c r="G132" s="209">
        <v>40.65</v>
      </c>
      <c r="H132" s="209"/>
      <c r="I132" s="209"/>
      <c r="J132" s="209"/>
      <c r="K132" s="209">
        <v>6.23</v>
      </c>
      <c r="L132" s="209"/>
      <c r="M132" s="209"/>
      <c r="N132" s="209"/>
      <c r="O132" s="658">
        <v>1</v>
      </c>
      <c r="P132" s="742">
        <v>1.5</v>
      </c>
      <c r="Q132" s="746">
        <v>2.85</v>
      </c>
      <c r="R132" s="746">
        <v>1.35</v>
      </c>
      <c r="S132" s="151"/>
      <c r="T132" s="873">
        <f t="shared" si="11"/>
        <v>13.739899999999999</v>
      </c>
      <c r="U132" s="892"/>
      <c r="V132" s="13"/>
    </row>
    <row r="133" spans="1:22" ht="39.950000000000003" customHeight="1" x14ac:dyDescent="0.2">
      <c r="A133" s="1203">
        <v>16</v>
      </c>
      <c r="B133" s="1320" t="s">
        <v>149</v>
      </c>
      <c r="C133" s="184" t="s">
        <v>150</v>
      </c>
      <c r="D133" s="184" t="s">
        <v>150</v>
      </c>
      <c r="E133" s="184" t="s">
        <v>150</v>
      </c>
      <c r="F133" s="189" t="s">
        <v>150</v>
      </c>
      <c r="G133" s="172">
        <v>20</v>
      </c>
      <c r="H133" s="172">
        <v>4.9000000000000004</v>
      </c>
      <c r="I133" s="172">
        <v>2.1</v>
      </c>
      <c r="J133" s="172"/>
      <c r="K133" s="172">
        <v>10.67</v>
      </c>
      <c r="L133" s="172">
        <v>1.87</v>
      </c>
      <c r="M133" s="172">
        <v>1.68</v>
      </c>
      <c r="N133" s="172"/>
      <c r="O133" s="659">
        <v>4.5</v>
      </c>
      <c r="P133" s="172"/>
      <c r="Q133" s="536">
        <v>2.85</v>
      </c>
      <c r="R133" s="570">
        <v>1.35</v>
      </c>
      <c r="S133" s="134"/>
      <c r="T133" s="877">
        <f t="shared" si="11"/>
        <v>24.768599999999996</v>
      </c>
      <c r="U133" s="883"/>
      <c r="V133" s="13"/>
    </row>
    <row r="134" spans="1:22" ht="39.950000000000003" customHeight="1" x14ac:dyDescent="0.2">
      <c r="A134" s="1376"/>
      <c r="B134" s="1321"/>
      <c r="C134" s="234" t="s">
        <v>151</v>
      </c>
      <c r="D134" s="234" t="s">
        <v>151</v>
      </c>
      <c r="E134" s="194"/>
      <c r="F134" s="190" t="s">
        <v>151</v>
      </c>
      <c r="G134" s="208">
        <v>20</v>
      </c>
      <c r="H134" s="208">
        <v>4.9000000000000004</v>
      </c>
      <c r="I134" s="208"/>
      <c r="J134" s="208"/>
      <c r="K134" s="208">
        <v>10.67</v>
      </c>
      <c r="L134" s="208">
        <v>1.87</v>
      </c>
      <c r="M134" s="208"/>
      <c r="N134" s="208"/>
      <c r="O134" s="656">
        <v>4.4000000000000004</v>
      </c>
      <c r="P134" s="208"/>
      <c r="Q134" s="570">
        <v>2.85</v>
      </c>
      <c r="R134" s="570">
        <v>1.35</v>
      </c>
      <c r="S134" s="135"/>
      <c r="T134" s="755">
        <f t="shared" si="11"/>
        <v>22.770199999999996</v>
      </c>
      <c r="U134" s="875"/>
      <c r="V134" s="13"/>
    </row>
    <row r="135" spans="1:22" ht="39.950000000000003" customHeight="1" thickBot="1" x14ac:dyDescent="0.25">
      <c r="A135" s="1204"/>
      <c r="B135" s="1322"/>
      <c r="C135" s="235" t="s">
        <v>152</v>
      </c>
      <c r="D135" s="235" t="s">
        <v>152</v>
      </c>
      <c r="E135" s="195"/>
      <c r="F135" s="191" t="s">
        <v>152</v>
      </c>
      <c r="G135" s="209">
        <v>20</v>
      </c>
      <c r="H135" s="209">
        <v>4.9000000000000004</v>
      </c>
      <c r="I135" s="209"/>
      <c r="J135" s="209"/>
      <c r="K135" s="209">
        <v>10.67</v>
      </c>
      <c r="L135" s="209">
        <v>1.87</v>
      </c>
      <c r="M135" s="209"/>
      <c r="N135" s="209"/>
      <c r="O135" s="658">
        <v>2.13</v>
      </c>
      <c r="P135" s="209"/>
      <c r="Q135" s="746">
        <v>2.85</v>
      </c>
      <c r="R135" s="746">
        <v>1.35</v>
      </c>
      <c r="S135" s="151"/>
      <c r="T135" s="878">
        <f t="shared" si="11"/>
        <v>20.5002</v>
      </c>
      <c r="U135" s="882"/>
      <c r="V135" s="13"/>
    </row>
    <row r="136" spans="1:22" ht="39.950000000000003" customHeight="1" x14ac:dyDescent="0.2">
      <c r="A136" s="1203">
        <v>17</v>
      </c>
      <c r="B136" s="1320" t="s">
        <v>154</v>
      </c>
      <c r="C136" s="184" t="s">
        <v>155</v>
      </c>
      <c r="D136" s="184" t="s">
        <v>155</v>
      </c>
      <c r="E136" s="184" t="s">
        <v>155</v>
      </c>
      <c r="F136" s="189" t="s">
        <v>155</v>
      </c>
      <c r="G136" s="172">
        <v>27.58</v>
      </c>
      <c r="H136" s="172">
        <v>17.489999999999998</v>
      </c>
      <c r="I136" s="172">
        <v>24.93</v>
      </c>
      <c r="J136" s="172"/>
      <c r="K136" s="172">
        <v>14.48</v>
      </c>
      <c r="L136" s="172">
        <v>7.32</v>
      </c>
      <c r="M136" s="172">
        <v>4.78</v>
      </c>
      <c r="N136" s="172"/>
      <c r="O136" s="172"/>
      <c r="P136" s="659">
        <v>2.85</v>
      </c>
      <c r="Q136" s="536">
        <v>2.85</v>
      </c>
      <c r="R136" s="536">
        <v>0.27</v>
      </c>
      <c r="S136" s="134"/>
      <c r="T136" s="910">
        <f t="shared" si="11"/>
        <v>36.005400000000002</v>
      </c>
      <c r="U136" s="883"/>
      <c r="V136" s="13"/>
    </row>
    <row r="137" spans="1:22" ht="39.950000000000003" customHeight="1" x14ac:dyDescent="0.2">
      <c r="A137" s="1376"/>
      <c r="B137" s="1321"/>
      <c r="C137" s="234" t="s">
        <v>156</v>
      </c>
      <c r="D137" s="234" t="s">
        <v>156</v>
      </c>
      <c r="E137" s="234" t="s">
        <v>156</v>
      </c>
      <c r="F137" s="190" t="s">
        <v>156</v>
      </c>
      <c r="G137" s="208">
        <v>27.58</v>
      </c>
      <c r="H137" s="208">
        <v>17.489999999999998</v>
      </c>
      <c r="I137" s="208">
        <v>24.93</v>
      </c>
      <c r="J137" s="208"/>
      <c r="K137" s="208">
        <v>14.48</v>
      </c>
      <c r="L137" s="208">
        <v>7.32</v>
      </c>
      <c r="M137" s="208">
        <v>4.78</v>
      </c>
      <c r="N137" s="208"/>
      <c r="O137" s="656">
        <v>1</v>
      </c>
      <c r="P137" s="656">
        <v>2</v>
      </c>
      <c r="Q137" s="570">
        <v>2.85</v>
      </c>
      <c r="R137" s="570">
        <v>1.35</v>
      </c>
      <c r="S137" s="135"/>
      <c r="T137" s="755">
        <f t="shared" si="11"/>
        <v>37.235399999999998</v>
      </c>
      <c r="U137" s="875"/>
      <c r="V137" s="13"/>
    </row>
    <row r="138" spans="1:22" ht="39.950000000000003" customHeight="1" x14ac:dyDescent="0.2">
      <c r="A138" s="1376"/>
      <c r="B138" s="1321"/>
      <c r="C138" s="513" t="s">
        <v>693</v>
      </c>
      <c r="D138" s="1331"/>
      <c r="E138" s="1331"/>
      <c r="F138" s="190" t="s">
        <v>693</v>
      </c>
      <c r="G138" s="208">
        <v>27.58</v>
      </c>
      <c r="H138" s="208"/>
      <c r="I138" s="208"/>
      <c r="J138" s="208"/>
      <c r="K138" s="208">
        <v>14.48</v>
      </c>
      <c r="L138" s="208"/>
      <c r="M138" s="208"/>
      <c r="N138" s="208"/>
      <c r="O138" s="208"/>
      <c r="P138" s="208"/>
      <c r="Q138" s="570">
        <v>2.85</v>
      </c>
      <c r="R138" s="570">
        <v>1.35</v>
      </c>
      <c r="S138" s="135"/>
      <c r="T138" s="755">
        <f t="shared" si="11"/>
        <v>20.562399999999997</v>
      </c>
      <c r="U138" s="875"/>
      <c r="V138" s="13"/>
    </row>
    <row r="139" spans="1:22" ht="39.950000000000003" customHeight="1" thickBot="1" x14ac:dyDescent="0.25">
      <c r="A139" s="1204"/>
      <c r="B139" s="1322"/>
      <c r="C139" s="492" t="s">
        <v>694</v>
      </c>
      <c r="D139" s="1332"/>
      <c r="E139" s="1332"/>
      <c r="F139" s="191" t="s">
        <v>694</v>
      </c>
      <c r="G139" s="209">
        <v>27.58</v>
      </c>
      <c r="H139" s="209"/>
      <c r="I139" s="209"/>
      <c r="J139" s="209"/>
      <c r="K139" s="209">
        <v>14.48</v>
      </c>
      <c r="L139" s="209"/>
      <c r="M139" s="209"/>
      <c r="N139" s="209"/>
      <c r="O139" s="209"/>
      <c r="P139" s="209"/>
      <c r="Q139" s="746">
        <v>2.85</v>
      </c>
      <c r="R139" s="746">
        <v>1.35</v>
      </c>
      <c r="S139" s="151"/>
      <c r="T139" s="878">
        <f>SUM(K139:M139)*1.13+SUM(O139:R139)</f>
        <v>20.562399999999997</v>
      </c>
      <c r="U139" s="882"/>
      <c r="V139" s="13"/>
    </row>
    <row r="140" spans="1:22" ht="39.950000000000003" customHeight="1" x14ac:dyDescent="0.2">
      <c r="A140" s="1203">
        <v>18</v>
      </c>
      <c r="B140" s="1320" t="s">
        <v>193</v>
      </c>
      <c r="C140" s="184" t="s">
        <v>194</v>
      </c>
      <c r="D140" s="184" t="s">
        <v>194</v>
      </c>
      <c r="E140" s="184" t="s">
        <v>194</v>
      </c>
      <c r="F140" s="189" t="s">
        <v>194</v>
      </c>
      <c r="G140" s="172">
        <v>42</v>
      </c>
      <c r="H140" s="172"/>
      <c r="I140" s="172"/>
      <c r="J140" s="172"/>
      <c r="K140" s="172">
        <v>7.36</v>
      </c>
      <c r="L140" s="172">
        <v>2.5299999999999998</v>
      </c>
      <c r="M140" s="172">
        <v>1.67</v>
      </c>
      <c r="N140" s="172"/>
      <c r="O140" s="659">
        <v>0.55000000000000004</v>
      </c>
      <c r="P140" s="659">
        <v>1.22</v>
      </c>
      <c r="Q140" s="536">
        <v>2.85</v>
      </c>
      <c r="R140" s="536">
        <v>0.94499999999999995</v>
      </c>
      <c r="S140" s="134"/>
      <c r="T140" s="910">
        <f t="shared" ref="T140:T146" si="12">SUM(K140:M140)*1.13+SUM(O140:R140)</f>
        <v>18.627800000000001</v>
      </c>
      <c r="U140" s="883"/>
      <c r="V140" s="13"/>
    </row>
    <row r="141" spans="1:22" ht="39.950000000000003" customHeight="1" x14ac:dyDescent="0.2">
      <c r="A141" s="1376"/>
      <c r="B141" s="1321"/>
      <c r="C141" s="234" t="s">
        <v>195</v>
      </c>
      <c r="D141" s="234" t="s">
        <v>195</v>
      </c>
      <c r="E141" s="234" t="s">
        <v>195</v>
      </c>
      <c r="F141" s="190" t="s">
        <v>195</v>
      </c>
      <c r="G141" s="208">
        <v>42</v>
      </c>
      <c r="H141" s="208"/>
      <c r="I141" s="208"/>
      <c r="J141" s="208"/>
      <c r="K141" s="208">
        <v>7.36</v>
      </c>
      <c r="L141" s="208">
        <v>2.5299999999999998</v>
      </c>
      <c r="M141" s="208">
        <v>1.67</v>
      </c>
      <c r="N141" s="208"/>
      <c r="O141" s="656">
        <v>0.55000000000000004</v>
      </c>
      <c r="P141" s="656">
        <v>1.22</v>
      </c>
      <c r="Q141" s="570">
        <v>2.85</v>
      </c>
      <c r="R141" s="570">
        <v>1.35</v>
      </c>
      <c r="S141" s="175"/>
      <c r="T141" s="755">
        <f t="shared" si="12"/>
        <v>19.032800000000002</v>
      </c>
      <c r="U141" s="875"/>
      <c r="V141" s="13"/>
    </row>
    <row r="142" spans="1:22" ht="39.950000000000003" customHeight="1" x14ac:dyDescent="0.2">
      <c r="A142" s="1376"/>
      <c r="B142" s="1321"/>
      <c r="C142" s="234" t="s">
        <v>196</v>
      </c>
      <c r="D142" s="234" t="s">
        <v>196</v>
      </c>
      <c r="E142" s="234" t="s">
        <v>196</v>
      </c>
      <c r="F142" s="190" t="s">
        <v>196</v>
      </c>
      <c r="G142" s="208">
        <v>42</v>
      </c>
      <c r="H142" s="208"/>
      <c r="I142" s="208"/>
      <c r="J142" s="208"/>
      <c r="K142" s="208">
        <v>7.36</v>
      </c>
      <c r="L142" s="208">
        <v>2.5299999999999998</v>
      </c>
      <c r="M142" s="208">
        <v>1.67</v>
      </c>
      <c r="N142" s="208"/>
      <c r="O142" s="656">
        <v>0.55000000000000004</v>
      </c>
      <c r="P142" s="656">
        <v>0.67</v>
      </c>
      <c r="Q142" s="570">
        <v>2.85</v>
      </c>
      <c r="R142" s="570">
        <v>1.35</v>
      </c>
      <c r="S142" s="175"/>
      <c r="T142" s="755">
        <f t="shared" si="12"/>
        <v>18.482799999999997</v>
      </c>
      <c r="U142" s="875"/>
      <c r="V142" s="13"/>
    </row>
    <row r="143" spans="1:22" ht="39.950000000000003" customHeight="1" x14ac:dyDescent="0.2">
      <c r="A143" s="1376"/>
      <c r="B143" s="1321"/>
      <c r="C143" s="234" t="s">
        <v>197</v>
      </c>
      <c r="D143" s="234" t="s">
        <v>197</v>
      </c>
      <c r="E143" s="194"/>
      <c r="F143" s="190" t="s">
        <v>197</v>
      </c>
      <c r="G143" s="208">
        <v>42</v>
      </c>
      <c r="H143" s="208"/>
      <c r="I143" s="208"/>
      <c r="J143" s="208"/>
      <c r="K143" s="208">
        <v>7.36</v>
      </c>
      <c r="L143" s="208">
        <v>2.5299999999999998</v>
      </c>
      <c r="M143" s="208"/>
      <c r="N143" s="208"/>
      <c r="O143" s="656">
        <v>1.25</v>
      </c>
      <c r="P143" s="656">
        <v>1.3</v>
      </c>
      <c r="Q143" s="570">
        <v>2.85</v>
      </c>
      <c r="R143" s="570">
        <v>1.35</v>
      </c>
      <c r="S143" s="135"/>
      <c r="T143" s="755">
        <f t="shared" si="12"/>
        <v>17.925699999999999</v>
      </c>
      <c r="U143" s="875"/>
      <c r="V143" s="13"/>
    </row>
    <row r="144" spans="1:22" ht="39.950000000000003" customHeight="1" x14ac:dyDescent="0.2">
      <c r="A144" s="1376"/>
      <c r="B144" s="1321"/>
      <c r="C144" s="234" t="s">
        <v>198</v>
      </c>
      <c r="D144" s="234" t="s">
        <v>198</v>
      </c>
      <c r="E144" s="194"/>
      <c r="F144" s="190" t="s">
        <v>198</v>
      </c>
      <c r="G144" s="208">
        <v>42</v>
      </c>
      <c r="H144" s="208"/>
      <c r="I144" s="208"/>
      <c r="J144" s="208"/>
      <c r="K144" s="208">
        <v>7.36</v>
      </c>
      <c r="L144" s="208">
        <v>2.5299999999999998</v>
      </c>
      <c r="M144" s="208"/>
      <c r="N144" s="208"/>
      <c r="O144" s="656">
        <v>1.55</v>
      </c>
      <c r="P144" s="656">
        <v>1.68</v>
      </c>
      <c r="Q144" s="570">
        <v>2.85</v>
      </c>
      <c r="R144" s="570">
        <v>1.35</v>
      </c>
      <c r="S144" s="135"/>
      <c r="T144" s="755">
        <f t="shared" si="12"/>
        <v>18.605699999999999</v>
      </c>
      <c r="U144" s="875"/>
      <c r="V144" s="13"/>
    </row>
    <row r="145" spans="1:22" ht="39.950000000000003" customHeight="1" x14ac:dyDescent="0.2">
      <c r="A145" s="1376"/>
      <c r="B145" s="1321"/>
      <c r="C145" s="234" t="s">
        <v>199</v>
      </c>
      <c r="D145" s="234" t="s">
        <v>199</v>
      </c>
      <c r="E145" s="194"/>
      <c r="F145" s="190" t="s">
        <v>199</v>
      </c>
      <c r="G145" s="208">
        <v>42</v>
      </c>
      <c r="H145" s="208"/>
      <c r="I145" s="208"/>
      <c r="J145" s="208"/>
      <c r="K145" s="208">
        <v>7.36</v>
      </c>
      <c r="L145" s="208">
        <v>2.5299999999999998</v>
      </c>
      <c r="M145" s="208"/>
      <c r="N145" s="208"/>
      <c r="O145" s="656">
        <v>0.55000000000000004</v>
      </c>
      <c r="P145" s="656">
        <v>1.22</v>
      </c>
      <c r="Q145" s="570">
        <v>2.85</v>
      </c>
      <c r="R145" s="570">
        <v>1.35</v>
      </c>
      <c r="S145" s="135"/>
      <c r="T145" s="755">
        <f t="shared" si="12"/>
        <v>17.145699999999998</v>
      </c>
      <c r="U145" s="875"/>
      <c r="V145" s="13"/>
    </row>
    <row r="146" spans="1:22" ht="39.950000000000003" customHeight="1" x14ac:dyDescent="0.2">
      <c r="A146" s="1376"/>
      <c r="B146" s="1321"/>
      <c r="C146" s="1347" t="s">
        <v>200</v>
      </c>
      <c r="D146" s="1331"/>
      <c r="E146" s="1331"/>
      <c r="F146" s="190" t="s">
        <v>862</v>
      </c>
      <c r="G146" s="208">
        <v>42</v>
      </c>
      <c r="H146" s="208"/>
      <c r="I146" s="208"/>
      <c r="J146" s="208"/>
      <c r="K146" s="208">
        <v>7.36</v>
      </c>
      <c r="L146" s="208"/>
      <c r="M146" s="208"/>
      <c r="N146" s="208"/>
      <c r="O146" s="656">
        <v>0.55000000000000004</v>
      </c>
      <c r="P146" s="662">
        <v>1.22</v>
      </c>
      <c r="Q146" s="570">
        <v>2.85</v>
      </c>
      <c r="R146" s="570">
        <v>1.35</v>
      </c>
      <c r="S146" s="135"/>
      <c r="T146" s="755">
        <f t="shared" si="12"/>
        <v>14.286799999999999</v>
      </c>
      <c r="U146" s="875"/>
      <c r="V146" s="13"/>
    </row>
    <row r="147" spans="1:22" ht="39.950000000000003" customHeight="1" thickBot="1" x14ac:dyDescent="0.25">
      <c r="A147" s="1204"/>
      <c r="B147" s="1322"/>
      <c r="C147" s="1381"/>
      <c r="D147" s="1332"/>
      <c r="E147" s="1332"/>
      <c r="F147" s="191" t="s">
        <v>863</v>
      </c>
      <c r="G147" s="209">
        <v>42</v>
      </c>
      <c r="H147" s="209"/>
      <c r="I147" s="209"/>
      <c r="J147" s="209"/>
      <c r="K147" s="209">
        <v>7.36</v>
      </c>
      <c r="L147" s="209"/>
      <c r="M147" s="209"/>
      <c r="N147" s="209"/>
      <c r="O147" s="658">
        <v>0.55000000000000004</v>
      </c>
      <c r="P147" s="657">
        <v>1.22</v>
      </c>
      <c r="Q147" s="805">
        <v>2.85</v>
      </c>
      <c r="R147" s="805">
        <v>1.35</v>
      </c>
      <c r="S147" s="293"/>
      <c r="T147" s="873">
        <f>SUM(K147:M147)*1.13+SUM(O147:R147)</f>
        <v>14.286799999999999</v>
      </c>
      <c r="U147" s="886"/>
      <c r="V147" s="13"/>
    </row>
    <row r="148" spans="1:22" ht="72" customHeight="1" x14ac:dyDescent="0.2">
      <c r="A148" s="1203">
        <v>19</v>
      </c>
      <c r="B148" s="1320" t="s">
        <v>202</v>
      </c>
      <c r="C148" s="1382" t="s">
        <v>203</v>
      </c>
      <c r="D148" s="1382" t="s">
        <v>204</v>
      </c>
      <c r="E148" s="1382" t="s">
        <v>204</v>
      </c>
      <c r="F148" s="189" t="s">
        <v>204</v>
      </c>
      <c r="G148" s="154" t="s">
        <v>1062</v>
      </c>
      <c r="H148" s="154" t="s">
        <v>1063</v>
      </c>
      <c r="I148" s="172">
        <v>10</v>
      </c>
      <c r="J148" s="172"/>
      <c r="K148" s="172">
        <v>6.29</v>
      </c>
      <c r="L148" s="172">
        <v>1.06</v>
      </c>
      <c r="M148" s="172">
        <v>2.5</v>
      </c>
      <c r="N148" s="172"/>
      <c r="O148" s="659">
        <v>2</v>
      </c>
      <c r="P148" s="172"/>
      <c r="Q148" s="752">
        <v>2.85</v>
      </c>
      <c r="R148" s="752">
        <v>1.35</v>
      </c>
      <c r="S148" s="484"/>
      <c r="T148" s="911">
        <f t="shared" ref="T148" si="13">SUM(K148:M148)*1.13+SUM(O148:R148)</f>
        <v>17.330499999999997</v>
      </c>
      <c r="U148" s="893"/>
      <c r="V148" s="13"/>
    </row>
    <row r="149" spans="1:22" ht="69.75" customHeight="1" thickBot="1" x14ac:dyDescent="0.25">
      <c r="A149" s="1204"/>
      <c r="B149" s="1322"/>
      <c r="C149" s="1381"/>
      <c r="D149" s="1381"/>
      <c r="E149" s="1381"/>
      <c r="F149" s="191" t="s">
        <v>711</v>
      </c>
      <c r="G149" s="157" t="s">
        <v>1062</v>
      </c>
      <c r="H149" s="157" t="s">
        <v>1063</v>
      </c>
      <c r="I149" s="209">
        <v>10</v>
      </c>
      <c r="J149" s="209"/>
      <c r="K149" s="209">
        <v>6.29</v>
      </c>
      <c r="L149" s="209">
        <v>1.06</v>
      </c>
      <c r="M149" s="209">
        <v>2.5</v>
      </c>
      <c r="N149" s="209"/>
      <c r="O149" s="658">
        <v>2</v>
      </c>
      <c r="P149" s="209"/>
      <c r="Q149" s="859">
        <v>2.85</v>
      </c>
      <c r="R149" s="859">
        <v>1.35</v>
      </c>
      <c r="S149" s="293"/>
      <c r="T149" s="873">
        <f>SUM(K149:M149)*1.13+SUM(O149:R149)</f>
        <v>17.330499999999997</v>
      </c>
      <c r="U149" s="886"/>
      <c r="V149" s="13"/>
    </row>
    <row r="150" spans="1:22" ht="39.950000000000003" customHeight="1" x14ac:dyDescent="0.2">
      <c r="A150" s="1203">
        <v>20</v>
      </c>
      <c r="B150" s="1320" t="s">
        <v>206</v>
      </c>
      <c r="C150" s="184" t="s">
        <v>207</v>
      </c>
      <c r="D150" s="184" t="s">
        <v>207</v>
      </c>
      <c r="E150" s="184" t="s">
        <v>207</v>
      </c>
      <c r="F150" s="189" t="s">
        <v>207</v>
      </c>
      <c r="G150" s="172">
        <v>22</v>
      </c>
      <c r="H150" s="172"/>
      <c r="I150" s="172"/>
      <c r="J150" s="172"/>
      <c r="K150" s="172">
        <v>6.39</v>
      </c>
      <c r="L150" s="172">
        <v>1.66</v>
      </c>
      <c r="M150" s="172">
        <v>2.74</v>
      </c>
      <c r="N150" s="172"/>
      <c r="O150" s="659">
        <v>1.74</v>
      </c>
      <c r="P150" s="659">
        <v>1.69</v>
      </c>
      <c r="Q150" s="536">
        <v>2.85</v>
      </c>
      <c r="R150" s="536">
        <v>0.40500000000000003</v>
      </c>
      <c r="S150" s="134"/>
      <c r="T150" s="877">
        <f>SUM(K150:M150)*1.13+SUM(O150:R150)</f>
        <v>18.877699999999997</v>
      </c>
      <c r="U150" s="883"/>
      <c r="V150" s="13"/>
    </row>
    <row r="151" spans="1:22" ht="39.950000000000003" customHeight="1" x14ac:dyDescent="0.2">
      <c r="A151" s="1376"/>
      <c r="B151" s="1321"/>
      <c r="C151" s="513" t="s">
        <v>864</v>
      </c>
      <c r="D151" s="513" t="s">
        <v>864</v>
      </c>
      <c r="E151" s="513" t="s">
        <v>864</v>
      </c>
      <c r="F151" s="190" t="s">
        <v>864</v>
      </c>
      <c r="G151" s="208">
        <v>22</v>
      </c>
      <c r="H151" s="208"/>
      <c r="I151" s="208"/>
      <c r="J151" s="208"/>
      <c r="K151" s="208">
        <v>6.39</v>
      </c>
      <c r="L151" s="208">
        <v>1.66</v>
      </c>
      <c r="M151" s="208">
        <v>2.74</v>
      </c>
      <c r="N151" s="208"/>
      <c r="O151" s="656">
        <v>1.7</v>
      </c>
      <c r="P151" s="656">
        <v>1.33</v>
      </c>
      <c r="Q151" s="570">
        <v>2.85</v>
      </c>
      <c r="R151" s="570">
        <v>0.40500000000000003</v>
      </c>
      <c r="S151" s="135"/>
      <c r="T151" s="755">
        <f>SUM(K151:M151)*1.13+SUM(O151:R151)</f>
        <v>18.477699999999999</v>
      </c>
      <c r="U151" s="875"/>
      <c r="V151" s="13"/>
    </row>
    <row r="152" spans="1:22" ht="39.950000000000003" customHeight="1" x14ac:dyDescent="0.2">
      <c r="A152" s="1376"/>
      <c r="B152" s="1321"/>
      <c r="C152" s="513" t="s">
        <v>715</v>
      </c>
      <c r="D152" s="513" t="s">
        <v>715</v>
      </c>
      <c r="E152" s="513" t="s">
        <v>715</v>
      </c>
      <c r="F152" s="190" t="s">
        <v>715</v>
      </c>
      <c r="G152" s="208">
        <v>22</v>
      </c>
      <c r="H152" s="208"/>
      <c r="I152" s="208"/>
      <c r="J152" s="208"/>
      <c r="K152" s="208">
        <v>6.39</v>
      </c>
      <c r="L152" s="208">
        <v>1.66</v>
      </c>
      <c r="M152" s="208">
        <v>2.74</v>
      </c>
      <c r="N152" s="208"/>
      <c r="O152" s="656">
        <v>1.7</v>
      </c>
      <c r="P152" s="208"/>
      <c r="Q152" s="570">
        <v>2.85</v>
      </c>
      <c r="R152" s="570">
        <v>0.40500000000000003</v>
      </c>
      <c r="S152" s="135"/>
      <c r="T152" s="755">
        <f t="shared" ref="T152:T194" si="14">SUM(K152:M152)*1.13+SUM(O152:R152)</f>
        <v>17.1477</v>
      </c>
      <c r="U152" s="875"/>
      <c r="V152" s="13"/>
    </row>
    <row r="153" spans="1:22" ht="39.950000000000003" customHeight="1" x14ac:dyDescent="0.2">
      <c r="A153" s="1376"/>
      <c r="B153" s="1321"/>
      <c r="C153" s="513" t="s">
        <v>716</v>
      </c>
      <c r="D153" s="513" t="s">
        <v>716</v>
      </c>
      <c r="E153" s="513" t="s">
        <v>716</v>
      </c>
      <c r="F153" s="190" t="s">
        <v>716</v>
      </c>
      <c r="G153" s="208">
        <v>22</v>
      </c>
      <c r="H153" s="208"/>
      <c r="I153" s="208"/>
      <c r="J153" s="208"/>
      <c r="K153" s="208">
        <v>6.39</v>
      </c>
      <c r="L153" s="208">
        <v>1.66</v>
      </c>
      <c r="M153" s="208">
        <v>2.74</v>
      </c>
      <c r="N153" s="208"/>
      <c r="O153" s="656">
        <v>1.7</v>
      </c>
      <c r="P153" s="656">
        <v>1.33</v>
      </c>
      <c r="Q153" s="570">
        <v>2.85</v>
      </c>
      <c r="R153" s="570">
        <v>0.40500000000000003</v>
      </c>
      <c r="S153" s="135"/>
      <c r="T153" s="755">
        <f t="shared" si="14"/>
        <v>18.477699999999999</v>
      </c>
      <c r="U153" s="875"/>
      <c r="V153" s="13"/>
    </row>
    <row r="154" spans="1:22" ht="39.950000000000003" customHeight="1" x14ac:dyDescent="0.2">
      <c r="A154" s="1376"/>
      <c r="B154" s="1321"/>
      <c r="C154" s="473" t="s">
        <v>137</v>
      </c>
      <c r="D154" s="1331"/>
      <c r="E154" s="1331"/>
      <c r="F154" s="190" t="s">
        <v>137</v>
      </c>
      <c r="G154" s="208">
        <v>22</v>
      </c>
      <c r="H154" s="208"/>
      <c r="I154" s="208"/>
      <c r="J154" s="208"/>
      <c r="K154" s="208">
        <v>6.39</v>
      </c>
      <c r="L154" s="208"/>
      <c r="M154" s="208"/>
      <c r="N154" s="208"/>
      <c r="O154" s="656">
        <v>1.7</v>
      </c>
      <c r="P154" s="208"/>
      <c r="Q154" s="570">
        <v>2.85</v>
      </c>
      <c r="R154" s="570">
        <v>1.35</v>
      </c>
      <c r="S154" s="135"/>
      <c r="T154" s="755">
        <f t="shared" si="14"/>
        <v>13.120699999999999</v>
      </c>
      <c r="U154" s="875"/>
      <c r="V154" s="13"/>
    </row>
    <row r="155" spans="1:22" ht="39.950000000000003" customHeight="1" x14ac:dyDescent="0.2">
      <c r="A155" s="1376"/>
      <c r="B155" s="1321"/>
      <c r="C155" s="473" t="s">
        <v>717</v>
      </c>
      <c r="D155" s="1331"/>
      <c r="E155" s="1331"/>
      <c r="F155" s="190" t="s">
        <v>717</v>
      </c>
      <c r="G155" s="208">
        <v>22</v>
      </c>
      <c r="H155" s="208"/>
      <c r="I155" s="208"/>
      <c r="J155" s="208"/>
      <c r="K155" s="208">
        <v>6.39</v>
      </c>
      <c r="L155" s="208"/>
      <c r="M155" s="208"/>
      <c r="N155" s="208"/>
      <c r="O155" s="656">
        <v>1.7</v>
      </c>
      <c r="P155" s="208"/>
      <c r="Q155" s="570">
        <v>2.85</v>
      </c>
      <c r="R155" s="570">
        <v>1.35</v>
      </c>
      <c r="S155" s="135"/>
      <c r="T155" s="755">
        <f t="shared" si="14"/>
        <v>13.120699999999999</v>
      </c>
      <c r="U155" s="875"/>
      <c r="V155" s="13"/>
    </row>
    <row r="156" spans="1:22" ht="39.950000000000003" customHeight="1" x14ac:dyDescent="0.2">
      <c r="A156" s="1376"/>
      <c r="B156" s="1321"/>
      <c r="C156" s="473" t="s">
        <v>718</v>
      </c>
      <c r="D156" s="1331"/>
      <c r="E156" s="1331"/>
      <c r="F156" s="190" t="s">
        <v>718</v>
      </c>
      <c r="G156" s="208">
        <v>22</v>
      </c>
      <c r="H156" s="208"/>
      <c r="I156" s="208"/>
      <c r="J156" s="208"/>
      <c r="K156" s="208">
        <v>6.39</v>
      </c>
      <c r="L156" s="208"/>
      <c r="M156" s="208"/>
      <c r="N156" s="208"/>
      <c r="O156" s="656">
        <v>1.7</v>
      </c>
      <c r="P156" s="208"/>
      <c r="Q156" s="570">
        <v>2.85</v>
      </c>
      <c r="R156" s="570">
        <v>1.35</v>
      </c>
      <c r="S156" s="135"/>
      <c r="T156" s="755">
        <f t="shared" si="14"/>
        <v>13.120699999999999</v>
      </c>
      <c r="U156" s="875"/>
      <c r="V156" s="13"/>
    </row>
    <row r="157" spans="1:22" ht="39.950000000000003" customHeight="1" x14ac:dyDescent="0.2">
      <c r="A157" s="1376"/>
      <c r="B157" s="1321"/>
      <c r="C157" s="473" t="s">
        <v>719</v>
      </c>
      <c r="D157" s="1331"/>
      <c r="E157" s="1331"/>
      <c r="F157" s="190" t="s">
        <v>719</v>
      </c>
      <c r="G157" s="208">
        <v>22</v>
      </c>
      <c r="H157" s="208"/>
      <c r="I157" s="208"/>
      <c r="J157" s="208"/>
      <c r="K157" s="208">
        <v>6.39</v>
      </c>
      <c r="L157" s="208"/>
      <c r="M157" s="208"/>
      <c r="N157" s="208"/>
      <c r="O157" s="656">
        <v>1.7</v>
      </c>
      <c r="P157" s="208"/>
      <c r="Q157" s="570">
        <v>2.85</v>
      </c>
      <c r="R157" s="570">
        <v>1.35</v>
      </c>
      <c r="S157" s="135"/>
      <c r="T157" s="755">
        <f t="shared" si="14"/>
        <v>13.120699999999999</v>
      </c>
      <c r="U157" s="875"/>
      <c r="V157" s="13"/>
    </row>
    <row r="158" spans="1:22" ht="39.950000000000003" customHeight="1" x14ac:dyDescent="0.2">
      <c r="A158" s="1376"/>
      <c r="B158" s="1321"/>
      <c r="C158" s="473" t="s">
        <v>562</v>
      </c>
      <c r="D158" s="1331"/>
      <c r="E158" s="1331"/>
      <c r="F158" s="190" t="s">
        <v>562</v>
      </c>
      <c r="G158" s="208">
        <v>22</v>
      </c>
      <c r="H158" s="208"/>
      <c r="I158" s="208"/>
      <c r="J158" s="208"/>
      <c r="K158" s="208">
        <v>6.39</v>
      </c>
      <c r="L158" s="208"/>
      <c r="M158" s="208"/>
      <c r="N158" s="208"/>
      <c r="O158" s="656">
        <v>1.7</v>
      </c>
      <c r="P158" s="208"/>
      <c r="Q158" s="570">
        <v>2.85</v>
      </c>
      <c r="R158" s="570">
        <v>1.35</v>
      </c>
      <c r="S158" s="135"/>
      <c r="T158" s="755">
        <f t="shared" si="14"/>
        <v>13.120699999999999</v>
      </c>
      <c r="U158" s="875"/>
      <c r="V158" s="13"/>
    </row>
    <row r="159" spans="1:22" ht="39.950000000000003" customHeight="1" x14ac:dyDescent="0.2">
      <c r="A159" s="1376"/>
      <c r="B159" s="1321"/>
      <c r="C159" s="473" t="s">
        <v>720</v>
      </c>
      <c r="D159" s="1331"/>
      <c r="E159" s="1331"/>
      <c r="F159" s="190" t="s">
        <v>720</v>
      </c>
      <c r="G159" s="208">
        <v>22</v>
      </c>
      <c r="H159" s="208"/>
      <c r="I159" s="208"/>
      <c r="J159" s="208"/>
      <c r="K159" s="208">
        <v>6.39</v>
      </c>
      <c r="L159" s="208"/>
      <c r="M159" s="208"/>
      <c r="N159" s="208"/>
      <c r="O159" s="656">
        <v>1.7</v>
      </c>
      <c r="P159" s="208"/>
      <c r="Q159" s="570">
        <v>2.85</v>
      </c>
      <c r="R159" s="570">
        <v>1.35</v>
      </c>
      <c r="S159" s="135"/>
      <c r="T159" s="755">
        <f t="shared" si="14"/>
        <v>13.120699999999999</v>
      </c>
      <c r="U159" s="875"/>
      <c r="V159" s="13"/>
    </row>
    <row r="160" spans="1:22" ht="39.950000000000003" customHeight="1" x14ac:dyDescent="0.2">
      <c r="A160" s="1376"/>
      <c r="B160" s="1321"/>
      <c r="C160" s="473" t="s">
        <v>721</v>
      </c>
      <c r="D160" s="1331"/>
      <c r="E160" s="1331"/>
      <c r="F160" s="190" t="s">
        <v>721</v>
      </c>
      <c r="G160" s="208">
        <v>22</v>
      </c>
      <c r="H160" s="208"/>
      <c r="I160" s="208"/>
      <c r="J160" s="208"/>
      <c r="K160" s="208">
        <v>6.39</v>
      </c>
      <c r="L160" s="208"/>
      <c r="M160" s="208"/>
      <c r="N160" s="208"/>
      <c r="O160" s="656">
        <v>1.7</v>
      </c>
      <c r="P160" s="208"/>
      <c r="Q160" s="570">
        <v>2.85</v>
      </c>
      <c r="R160" s="570">
        <v>1.35</v>
      </c>
      <c r="S160" s="135"/>
      <c r="T160" s="755">
        <f t="shared" si="14"/>
        <v>13.120699999999999</v>
      </c>
      <c r="U160" s="875"/>
      <c r="V160" s="13"/>
    </row>
    <row r="161" spans="1:22" ht="39.950000000000003" customHeight="1" x14ac:dyDescent="0.2">
      <c r="A161" s="1376"/>
      <c r="B161" s="1321"/>
      <c r="C161" s="473" t="s">
        <v>722</v>
      </c>
      <c r="D161" s="1331"/>
      <c r="E161" s="1331"/>
      <c r="F161" s="190" t="s">
        <v>722</v>
      </c>
      <c r="G161" s="208">
        <v>22</v>
      </c>
      <c r="H161" s="208"/>
      <c r="I161" s="208"/>
      <c r="J161" s="208"/>
      <c r="K161" s="208">
        <v>6.39</v>
      </c>
      <c r="L161" s="208"/>
      <c r="M161" s="208"/>
      <c r="N161" s="208"/>
      <c r="O161" s="656">
        <v>1.7</v>
      </c>
      <c r="P161" s="208"/>
      <c r="Q161" s="570">
        <v>2.85</v>
      </c>
      <c r="R161" s="570">
        <v>1.35</v>
      </c>
      <c r="S161" s="135"/>
      <c r="T161" s="755">
        <f t="shared" si="14"/>
        <v>13.120699999999999</v>
      </c>
      <c r="U161" s="875"/>
      <c r="V161" s="13"/>
    </row>
    <row r="162" spans="1:22" ht="39.950000000000003" customHeight="1" x14ac:dyDescent="0.2">
      <c r="A162" s="1376"/>
      <c r="B162" s="1321"/>
      <c r="C162" s="473" t="s">
        <v>723</v>
      </c>
      <c r="D162" s="1331"/>
      <c r="E162" s="1331"/>
      <c r="F162" s="190" t="s">
        <v>723</v>
      </c>
      <c r="G162" s="208">
        <v>22</v>
      </c>
      <c r="H162" s="208"/>
      <c r="I162" s="208"/>
      <c r="J162" s="208"/>
      <c r="K162" s="208">
        <v>6.39</v>
      </c>
      <c r="L162" s="208"/>
      <c r="M162" s="208"/>
      <c r="N162" s="208"/>
      <c r="O162" s="656">
        <v>1.7</v>
      </c>
      <c r="P162" s="208"/>
      <c r="Q162" s="570">
        <v>2.85</v>
      </c>
      <c r="R162" s="570">
        <v>1.35</v>
      </c>
      <c r="S162" s="135"/>
      <c r="T162" s="755">
        <f t="shared" si="14"/>
        <v>13.120699999999999</v>
      </c>
      <c r="U162" s="875"/>
      <c r="V162" s="13"/>
    </row>
    <row r="163" spans="1:22" ht="39.950000000000003" customHeight="1" x14ac:dyDescent="0.2">
      <c r="A163" s="1376"/>
      <c r="B163" s="1321"/>
      <c r="C163" s="473" t="s">
        <v>724</v>
      </c>
      <c r="D163" s="1331"/>
      <c r="E163" s="1331"/>
      <c r="F163" s="190" t="s">
        <v>724</v>
      </c>
      <c r="G163" s="208">
        <v>22</v>
      </c>
      <c r="H163" s="208"/>
      <c r="I163" s="208"/>
      <c r="J163" s="208"/>
      <c r="K163" s="208">
        <v>6.39</v>
      </c>
      <c r="L163" s="208"/>
      <c r="M163" s="208"/>
      <c r="N163" s="208"/>
      <c r="O163" s="208"/>
      <c r="P163" s="208"/>
      <c r="Q163" s="570">
        <v>2.85</v>
      </c>
      <c r="R163" s="570">
        <v>1.35</v>
      </c>
      <c r="S163" s="135"/>
      <c r="T163" s="755">
        <f t="shared" si="14"/>
        <v>11.4207</v>
      </c>
      <c r="U163" s="875"/>
      <c r="V163" s="13"/>
    </row>
    <row r="164" spans="1:22" ht="39.950000000000003" customHeight="1" x14ac:dyDescent="0.2">
      <c r="A164" s="1376"/>
      <c r="B164" s="1321"/>
      <c r="C164" s="473" t="s">
        <v>725</v>
      </c>
      <c r="D164" s="1331"/>
      <c r="E164" s="1331"/>
      <c r="F164" s="190" t="s">
        <v>725</v>
      </c>
      <c r="G164" s="208">
        <v>22</v>
      </c>
      <c r="H164" s="208"/>
      <c r="I164" s="208"/>
      <c r="J164" s="208"/>
      <c r="K164" s="208">
        <v>6.39</v>
      </c>
      <c r="L164" s="208"/>
      <c r="M164" s="208"/>
      <c r="N164" s="208"/>
      <c r="O164" s="656">
        <v>1.7</v>
      </c>
      <c r="P164" s="208"/>
      <c r="Q164" s="570">
        <v>2.85</v>
      </c>
      <c r="R164" s="570">
        <v>1.35</v>
      </c>
      <c r="S164" s="135"/>
      <c r="T164" s="755">
        <f t="shared" si="14"/>
        <v>13.120699999999999</v>
      </c>
      <c r="U164" s="875"/>
      <c r="V164" s="13"/>
    </row>
    <row r="165" spans="1:22" ht="39.950000000000003" customHeight="1" x14ac:dyDescent="0.2">
      <c r="A165" s="1376"/>
      <c r="B165" s="1321"/>
      <c r="C165" s="473" t="s">
        <v>726</v>
      </c>
      <c r="D165" s="1331"/>
      <c r="E165" s="1331"/>
      <c r="F165" s="190" t="s">
        <v>726</v>
      </c>
      <c r="G165" s="208">
        <v>22</v>
      </c>
      <c r="H165" s="208"/>
      <c r="I165" s="208"/>
      <c r="J165" s="208"/>
      <c r="K165" s="208">
        <v>6.39</v>
      </c>
      <c r="L165" s="208"/>
      <c r="M165" s="208"/>
      <c r="N165" s="208"/>
      <c r="O165" s="656">
        <v>1.7</v>
      </c>
      <c r="P165" s="208"/>
      <c r="Q165" s="570">
        <v>2.85</v>
      </c>
      <c r="R165" s="570">
        <v>1.35</v>
      </c>
      <c r="S165" s="135"/>
      <c r="T165" s="755">
        <f t="shared" si="14"/>
        <v>13.120699999999999</v>
      </c>
      <c r="U165" s="875"/>
      <c r="V165" s="13"/>
    </row>
    <row r="166" spans="1:22" ht="39.950000000000003" customHeight="1" x14ac:dyDescent="0.2">
      <c r="A166" s="1376"/>
      <c r="B166" s="1321"/>
      <c r="C166" s="473" t="s">
        <v>727</v>
      </c>
      <c r="D166" s="1331"/>
      <c r="E166" s="1331"/>
      <c r="F166" s="190" t="s">
        <v>727</v>
      </c>
      <c r="G166" s="208">
        <v>22</v>
      </c>
      <c r="H166" s="208"/>
      <c r="I166" s="208"/>
      <c r="J166" s="208"/>
      <c r="K166" s="208">
        <v>6.39</v>
      </c>
      <c r="L166" s="208"/>
      <c r="M166" s="208"/>
      <c r="N166" s="208"/>
      <c r="O166" s="656">
        <v>1.7</v>
      </c>
      <c r="P166" s="208"/>
      <c r="Q166" s="570">
        <v>2.85</v>
      </c>
      <c r="R166" s="570">
        <v>1.35</v>
      </c>
      <c r="S166" s="135"/>
      <c r="T166" s="755">
        <f t="shared" si="14"/>
        <v>13.120699999999999</v>
      </c>
      <c r="U166" s="875"/>
      <c r="V166" s="13"/>
    </row>
    <row r="167" spans="1:22" ht="39.950000000000003" customHeight="1" x14ac:dyDescent="0.2">
      <c r="A167" s="1376"/>
      <c r="B167" s="1321"/>
      <c r="C167" s="473" t="s">
        <v>728</v>
      </c>
      <c r="D167" s="1331"/>
      <c r="E167" s="1331"/>
      <c r="F167" s="190" t="s">
        <v>728</v>
      </c>
      <c r="G167" s="208">
        <v>22</v>
      </c>
      <c r="H167" s="208"/>
      <c r="I167" s="208"/>
      <c r="J167" s="208"/>
      <c r="K167" s="208">
        <v>6.39</v>
      </c>
      <c r="L167" s="208"/>
      <c r="M167" s="208"/>
      <c r="N167" s="208"/>
      <c r="O167" s="656">
        <v>1.7</v>
      </c>
      <c r="P167" s="208"/>
      <c r="Q167" s="570">
        <v>2.85</v>
      </c>
      <c r="R167" s="570">
        <v>1.35</v>
      </c>
      <c r="S167" s="135"/>
      <c r="T167" s="755">
        <f t="shared" si="14"/>
        <v>13.120699999999999</v>
      </c>
      <c r="U167" s="875"/>
      <c r="V167" s="13"/>
    </row>
    <row r="168" spans="1:22" ht="39.950000000000003" customHeight="1" x14ac:dyDescent="0.2">
      <c r="A168" s="1376"/>
      <c r="B168" s="1321"/>
      <c r="C168" s="473" t="s">
        <v>865</v>
      </c>
      <c r="D168" s="1331"/>
      <c r="E168" s="1331"/>
      <c r="F168" s="190" t="s">
        <v>865</v>
      </c>
      <c r="G168" s="208">
        <v>22</v>
      </c>
      <c r="H168" s="208"/>
      <c r="I168" s="208"/>
      <c r="J168" s="208"/>
      <c r="K168" s="208">
        <v>6.39</v>
      </c>
      <c r="L168" s="208"/>
      <c r="M168" s="208"/>
      <c r="N168" s="208"/>
      <c r="O168" s="208"/>
      <c r="P168" s="208"/>
      <c r="Q168" s="570">
        <v>2.85</v>
      </c>
      <c r="R168" s="570">
        <v>1.35</v>
      </c>
      <c r="S168" s="135"/>
      <c r="T168" s="755">
        <f t="shared" si="14"/>
        <v>11.4207</v>
      </c>
      <c r="U168" s="875"/>
      <c r="V168" s="13"/>
    </row>
    <row r="169" spans="1:22" ht="39.950000000000003" customHeight="1" x14ac:dyDescent="0.2">
      <c r="A169" s="1376"/>
      <c r="B169" s="1321"/>
      <c r="C169" s="473" t="s">
        <v>730</v>
      </c>
      <c r="D169" s="1331"/>
      <c r="E169" s="1331"/>
      <c r="F169" s="190" t="s">
        <v>730</v>
      </c>
      <c r="G169" s="208">
        <v>22</v>
      </c>
      <c r="H169" s="208"/>
      <c r="I169" s="208"/>
      <c r="J169" s="208"/>
      <c r="K169" s="208">
        <v>6.39</v>
      </c>
      <c r="L169" s="208"/>
      <c r="M169" s="208"/>
      <c r="N169" s="208"/>
      <c r="O169" s="656">
        <v>1.7</v>
      </c>
      <c r="P169" s="208"/>
      <c r="Q169" s="570">
        <v>2.85</v>
      </c>
      <c r="R169" s="570">
        <v>1.35</v>
      </c>
      <c r="S169" s="135"/>
      <c r="T169" s="755">
        <f t="shared" si="14"/>
        <v>13.120699999999999</v>
      </c>
      <c r="U169" s="875"/>
      <c r="V169" s="13"/>
    </row>
    <row r="170" spans="1:22" ht="39.950000000000003" customHeight="1" x14ac:dyDescent="0.2">
      <c r="A170" s="1376"/>
      <c r="B170" s="1321"/>
      <c r="C170" s="473" t="s">
        <v>731</v>
      </c>
      <c r="D170" s="1331"/>
      <c r="E170" s="1331"/>
      <c r="F170" s="190" t="s">
        <v>731</v>
      </c>
      <c r="G170" s="208">
        <v>22</v>
      </c>
      <c r="H170" s="208"/>
      <c r="I170" s="208"/>
      <c r="J170" s="208"/>
      <c r="K170" s="208">
        <v>6.39</v>
      </c>
      <c r="L170" s="208"/>
      <c r="M170" s="208"/>
      <c r="N170" s="208"/>
      <c r="O170" s="656">
        <v>1.7</v>
      </c>
      <c r="P170" s="208"/>
      <c r="Q170" s="570">
        <v>2.85</v>
      </c>
      <c r="R170" s="570">
        <v>1.35</v>
      </c>
      <c r="S170" s="135"/>
      <c r="T170" s="755">
        <f t="shared" si="14"/>
        <v>13.120699999999999</v>
      </c>
      <c r="U170" s="875"/>
      <c r="V170" s="13"/>
    </row>
    <row r="171" spans="1:22" ht="39.950000000000003" customHeight="1" x14ac:dyDescent="0.2">
      <c r="A171" s="1376"/>
      <c r="B171" s="1321"/>
      <c r="C171" s="473" t="s">
        <v>732</v>
      </c>
      <c r="D171" s="1331"/>
      <c r="E171" s="1331"/>
      <c r="F171" s="190" t="s">
        <v>732</v>
      </c>
      <c r="G171" s="208">
        <v>22</v>
      </c>
      <c r="H171" s="208"/>
      <c r="I171" s="208"/>
      <c r="J171" s="208"/>
      <c r="K171" s="208">
        <v>6.39</v>
      </c>
      <c r="L171" s="208"/>
      <c r="M171" s="208"/>
      <c r="N171" s="208"/>
      <c r="O171" s="208"/>
      <c r="P171" s="208"/>
      <c r="Q171" s="570">
        <v>2.85</v>
      </c>
      <c r="R171" s="570">
        <v>1.35</v>
      </c>
      <c r="S171" s="135"/>
      <c r="T171" s="755">
        <f t="shared" si="14"/>
        <v>11.4207</v>
      </c>
      <c r="U171" s="875"/>
      <c r="V171" s="13"/>
    </row>
    <row r="172" spans="1:22" ht="39.950000000000003" customHeight="1" x14ac:dyDescent="0.2">
      <c r="A172" s="1376"/>
      <c r="B172" s="1321"/>
      <c r="C172" s="473" t="s">
        <v>733</v>
      </c>
      <c r="D172" s="1331"/>
      <c r="E172" s="1331"/>
      <c r="F172" s="190" t="s">
        <v>733</v>
      </c>
      <c r="G172" s="208">
        <v>22</v>
      </c>
      <c r="H172" s="208"/>
      <c r="I172" s="208"/>
      <c r="J172" s="208"/>
      <c r="K172" s="208">
        <v>6.39</v>
      </c>
      <c r="L172" s="208"/>
      <c r="M172" s="208"/>
      <c r="N172" s="208"/>
      <c r="O172" s="656">
        <v>1.7</v>
      </c>
      <c r="P172" s="208"/>
      <c r="Q172" s="570">
        <v>2.85</v>
      </c>
      <c r="R172" s="570">
        <v>1.35</v>
      </c>
      <c r="S172" s="135"/>
      <c r="T172" s="755">
        <f t="shared" si="14"/>
        <v>13.120699999999999</v>
      </c>
      <c r="U172" s="875"/>
      <c r="V172" s="13"/>
    </row>
    <row r="173" spans="1:22" ht="39.950000000000003" customHeight="1" x14ac:dyDescent="0.2">
      <c r="A173" s="1376"/>
      <c r="B173" s="1321"/>
      <c r="C173" s="473" t="s">
        <v>734</v>
      </c>
      <c r="D173" s="1331"/>
      <c r="E173" s="1331"/>
      <c r="F173" s="190" t="s">
        <v>734</v>
      </c>
      <c r="G173" s="208">
        <v>22</v>
      </c>
      <c r="H173" s="208"/>
      <c r="I173" s="208"/>
      <c r="J173" s="208"/>
      <c r="K173" s="208">
        <v>6.39</v>
      </c>
      <c r="L173" s="208"/>
      <c r="M173" s="208"/>
      <c r="N173" s="208"/>
      <c r="O173" s="656">
        <v>1.7</v>
      </c>
      <c r="P173" s="208"/>
      <c r="Q173" s="570">
        <v>2.85</v>
      </c>
      <c r="R173" s="570">
        <v>1.35</v>
      </c>
      <c r="S173" s="135"/>
      <c r="T173" s="755">
        <f t="shared" si="14"/>
        <v>13.120699999999999</v>
      </c>
      <c r="U173" s="875"/>
      <c r="V173" s="13"/>
    </row>
    <row r="174" spans="1:22" ht="39.950000000000003" customHeight="1" x14ac:dyDescent="0.2">
      <c r="A174" s="1376"/>
      <c r="B174" s="1321"/>
      <c r="C174" s="473" t="s">
        <v>735</v>
      </c>
      <c r="D174" s="1331"/>
      <c r="E174" s="1331"/>
      <c r="F174" s="190" t="s">
        <v>735</v>
      </c>
      <c r="G174" s="208">
        <v>22</v>
      </c>
      <c r="H174" s="208"/>
      <c r="I174" s="208"/>
      <c r="J174" s="208"/>
      <c r="K174" s="208">
        <v>6.39</v>
      </c>
      <c r="L174" s="208"/>
      <c r="M174" s="208"/>
      <c r="N174" s="208"/>
      <c r="O174" s="656">
        <v>1.7</v>
      </c>
      <c r="P174" s="208"/>
      <c r="Q174" s="570">
        <v>2.85</v>
      </c>
      <c r="R174" s="570">
        <v>1.35</v>
      </c>
      <c r="S174" s="135"/>
      <c r="T174" s="755">
        <f t="shared" si="14"/>
        <v>13.120699999999999</v>
      </c>
      <c r="U174" s="875"/>
      <c r="V174" s="13"/>
    </row>
    <row r="175" spans="1:22" ht="39.950000000000003" customHeight="1" thickBot="1" x14ac:dyDescent="0.25">
      <c r="A175" s="1204"/>
      <c r="B175" s="1322"/>
      <c r="C175" s="472" t="s">
        <v>736</v>
      </c>
      <c r="D175" s="1332"/>
      <c r="E175" s="1332"/>
      <c r="F175" s="191" t="s">
        <v>736</v>
      </c>
      <c r="G175" s="209">
        <v>22</v>
      </c>
      <c r="H175" s="209"/>
      <c r="I175" s="209"/>
      <c r="J175" s="209"/>
      <c r="K175" s="209">
        <v>6.39</v>
      </c>
      <c r="L175" s="209"/>
      <c r="M175" s="209"/>
      <c r="N175" s="209"/>
      <c r="O175" s="658">
        <v>1.7</v>
      </c>
      <c r="P175" s="209"/>
      <c r="Q175" s="746">
        <v>2.85</v>
      </c>
      <c r="R175" s="746">
        <v>1.35</v>
      </c>
      <c r="S175" s="151"/>
      <c r="T175" s="878">
        <f t="shared" si="14"/>
        <v>13.120699999999999</v>
      </c>
      <c r="U175" s="882"/>
      <c r="V175" s="13"/>
    </row>
    <row r="176" spans="1:22" ht="39.950000000000003" customHeight="1" x14ac:dyDescent="0.2">
      <c r="A176" s="1203">
        <v>21</v>
      </c>
      <c r="B176" s="1320" t="s">
        <v>222</v>
      </c>
      <c r="C176" s="184" t="s">
        <v>223</v>
      </c>
      <c r="D176" s="184" t="s">
        <v>223</v>
      </c>
      <c r="E176" s="184" t="s">
        <v>223</v>
      </c>
      <c r="F176" s="189" t="s">
        <v>223</v>
      </c>
      <c r="G176" s="172">
        <v>16.600000000000001</v>
      </c>
      <c r="H176" s="172">
        <v>5.47</v>
      </c>
      <c r="I176" s="172">
        <v>5.66</v>
      </c>
      <c r="J176" s="172"/>
      <c r="K176" s="172">
        <v>4.8899999999999997</v>
      </c>
      <c r="L176" s="172">
        <v>3.14</v>
      </c>
      <c r="M176" s="172">
        <v>3.75</v>
      </c>
      <c r="N176" s="172"/>
      <c r="O176" s="659">
        <v>0.3</v>
      </c>
      <c r="P176" s="172"/>
      <c r="Q176" s="536">
        <v>2.85</v>
      </c>
      <c r="R176" s="536">
        <v>0.41</v>
      </c>
      <c r="S176" s="134"/>
      <c r="T176" s="877">
        <f t="shared" si="14"/>
        <v>16.871399999999998</v>
      </c>
      <c r="U176" s="883"/>
      <c r="V176" s="13"/>
    </row>
    <row r="177" spans="1:22" ht="39.950000000000003" customHeight="1" x14ac:dyDescent="0.2">
      <c r="A177" s="1376"/>
      <c r="B177" s="1321"/>
      <c r="C177" s="234" t="s">
        <v>963</v>
      </c>
      <c r="D177" s="194"/>
      <c r="E177" s="194"/>
      <c r="F177" s="190" t="s">
        <v>357</v>
      </c>
      <c r="G177" s="208">
        <v>18.399999999999999</v>
      </c>
      <c r="H177" s="208"/>
      <c r="I177" s="208"/>
      <c r="J177" s="208"/>
      <c r="K177" s="208">
        <v>8.6999999999999993</v>
      </c>
      <c r="L177" s="208"/>
      <c r="M177" s="208"/>
      <c r="N177" s="208"/>
      <c r="O177" s="208"/>
      <c r="P177" s="208"/>
      <c r="Q177" s="570">
        <v>2.85</v>
      </c>
      <c r="R177" s="570">
        <v>1.35</v>
      </c>
      <c r="S177" s="135"/>
      <c r="T177" s="755">
        <f t="shared" si="14"/>
        <v>14.030999999999999</v>
      </c>
      <c r="U177" s="875"/>
      <c r="V177" s="13"/>
    </row>
    <row r="178" spans="1:22" ht="39.950000000000003" customHeight="1" x14ac:dyDescent="0.2">
      <c r="A178" s="1376"/>
      <c r="B178" s="1321"/>
      <c r="C178" s="234" t="s">
        <v>224</v>
      </c>
      <c r="D178" s="194"/>
      <c r="E178" s="194"/>
      <c r="F178" s="190" t="s">
        <v>224</v>
      </c>
      <c r="G178" s="208">
        <v>30.46</v>
      </c>
      <c r="H178" s="208"/>
      <c r="I178" s="208"/>
      <c r="J178" s="208"/>
      <c r="K178" s="208">
        <v>9.9600000000000009</v>
      </c>
      <c r="L178" s="208"/>
      <c r="M178" s="208"/>
      <c r="N178" s="208"/>
      <c r="O178" s="208"/>
      <c r="P178" s="208"/>
      <c r="Q178" s="570">
        <v>2.85</v>
      </c>
      <c r="R178" s="570">
        <v>1.35</v>
      </c>
      <c r="S178" s="135"/>
      <c r="T178" s="755">
        <f t="shared" si="14"/>
        <v>15.454799999999999</v>
      </c>
      <c r="U178" s="875"/>
      <c r="V178" s="13"/>
    </row>
    <row r="179" spans="1:22" ht="39.950000000000003" customHeight="1" thickBot="1" x14ac:dyDescent="0.25">
      <c r="A179" s="1204"/>
      <c r="B179" s="1322"/>
      <c r="C179" s="235" t="s">
        <v>225</v>
      </c>
      <c r="D179" s="195"/>
      <c r="E179" s="195"/>
      <c r="F179" s="191" t="s">
        <v>225</v>
      </c>
      <c r="G179" s="209">
        <v>26.05</v>
      </c>
      <c r="H179" s="209"/>
      <c r="I179" s="209"/>
      <c r="J179" s="209"/>
      <c r="K179" s="209">
        <v>7.4</v>
      </c>
      <c r="L179" s="209"/>
      <c r="M179" s="209"/>
      <c r="N179" s="209"/>
      <c r="O179" s="209"/>
      <c r="P179" s="209"/>
      <c r="Q179" s="746">
        <v>2.85</v>
      </c>
      <c r="R179" s="746">
        <v>1.35</v>
      </c>
      <c r="S179" s="151"/>
      <c r="T179" s="878">
        <f t="shared" si="14"/>
        <v>12.562000000000001</v>
      </c>
      <c r="U179" s="882"/>
      <c r="V179" s="13"/>
    </row>
    <row r="180" spans="1:22" ht="39.950000000000003" customHeight="1" x14ac:dyDescent="0.2">
      <c r="A180" s="1203">
        <v>22</v>
      </c>
      <c r="B180" s="1320" t="s">
        <v>210</v>
      </c>
      <c r="C180" s="184" t="s">
        <v>211</v>
      </c>
      <c r="D180" s="184" t="s">
        <v>211</v>
      </c>
      <c r="E180" s="184" t="s">
        <v>211</v>
      </c>
      <c r="F180" s="189" t="s">
        <v>211</v>
      </c>
      <c r="G180" s="172">
        <v>10.95</v>
      </c>
      <c r="H180" s="172"/>
      <c r="I180" s="172"/>
      <c r="J180" s="732">
        <f>SUM(H180:I180)</f>
        <v>0</v>
      </c>
      <c r="K180" s="172">
        <v>8.59</v>
      </c>
      <c r="L180" s="172">
        <v>6.96</v>
      </c>
      <c r="M180" s="172">
        <v>2.56</v>
      </c>
      <c r="N180" s="172"/>
      <c r="O180" s="172"/>
      <c r="P180" s="172"/>
      <c r="Q180" s="536">
        <v>2.85</v>
      </c>
      <c r="R180" s="536">
        <v>0.41</v>
      </c>
      <c r="S180" s="134"/>
      <c r="T180" s="877">
        <f t="shared" si="14"/>
        <v>23.724299999999999</v>
      </c>
      <c r="U180" s="883"/>
      <c r="V180" s="13"/>
    </row>
    <row r="181" spans="1:22" ht="39.950000000000003" customHeight="1" x14ac:dyDescent="0.2">
      <c r="A181" s="1376"/>
      <c r="B181" s="1321"/>
      <c r="C181" s="234" t="s">
        <v>212</v>
      </c>
      <c r="D181" s="234" t="s">
        <v>212</v>
      </c>
      <c r="E181" s="234" t="s">
        <v>212</v>
      </c>
      <c r="F181" s="190" t="s">
        <v>212</v>
      </c>
      <c r="G181" s="208">
        <v>10.95</v>
      </c>
      <c r="H181" s="208"/>
      <c r="I181" s="208"/>
      <c r="J181" s="733">
        <f>SUM(H181:I181)</f>
        <v>0</v>
      </c>
      <c r="K181" s="208">
        <v>8.59</v>
      </c>
      <c r="L181" s="208">
        <v>6.96</v>
      </c>
      <c r="M181" s="208">
        <v>2.56</v>
      </c>
      <c r="N181" s="208"/>
      <c r="O181" s="208"/>
      <c r="P181" s="208"/>
      <c r="Q181" s="570">
        <v>2.85</v>
      </c>
      <c r="R181" s="570">
        <v>1.35</v>
      </c>
      <c r="S181" s="135"/>
      <c r="T181" s="755">
        <f t="shared" si="14"/>
        <v>24.664299999999997</v>
      </c>
      <c r="U181" s="875"/>
      <c r="V181" s="13"/>
    </row>
    <row r="182" spans="1:22" ht="39.950000000000003" customHeight="1" x14ac:dyDescent="0.2">
      <c r="A182" s="1376"/>
      <c r="B182" s="1321"/>
      <c r="C182" s="234" t="s">
        <v>213</v>
      </c>
      <c r="D182" s="234" t="s">
        <v>213</v>
      </c>
      <c r="E182" s="234" t="s">
        <v>213</v>
      </c>
      <c r="F182" s="190" t="s">
        <v>213</v>
      </c>
      <c r="G182" s="208">
        <v>10.95</v>
      </c>
      <c r="H182" s="208"/>
      <c r="I182" s="208"/>
      <c r="J182" s="733">
        <f>SUM(H182:I182)</f>
        <v>0</v>
      </c>
      <c r="K182" s="208">
        <v>8.59</v>
      </c>
      <c r="L182" s="208">
        <v>6.96</v>
      </c>
      <c r="M182" s="208">
        <v>2.56</v>
      </c>
      <c r="N182" s="208"/>
      <c r="O182" s="208"/>
      <c r="P182" s="656">
        <v>2</v>
      </c>
      <c r="Q182" s="570">
        <v>2.85</v>
      </c>
      <c r="R182" s="570">
        <v>1.35</v>
      </c>
      <c r="S182" s="135"/>
      <c r="T182" s="755">
        <f t="shared" si="14"/>
        <v>26.664299999999997</v>
      </c>
      <c r="U182" s="875"/>
      <c r="V182" s="13"/>
    </row>
    <row r="183" spans="1:22" ht="39.950000000000003" customHeight="1" x14ac:dyDescent="0.2">
      <c r="A183" s="1376"/>
      <c r="B183" s="1321"/>
      <c r="C183" s="234" t="s">
        <v>214</v>
      </c>
      <c r="D183" s="234" t="s">
        <v>214</v>
      </c>
      <c r="E183" s="194"/>
      <c r="F183" s="190" t="s">
        <v>214</v>
      </c>
      <c r="G183" s="208">
        <v>10.95</v>
      </c>
      <c r="H183" s="208"/>
      <c r="I183" s="208"/>
      <c r="J183" s="733">
        <f>SUM(H183:I183)</f>
        <v>0</v>
      </c>
      <c r="K183" s="208">
        <v>8.59</v>
      </c>
      <c r="L183" s="208">
        <v>6.96</v>
      </c>
      <c r="M183" s="208"/>
      <c r="N183" s="208"/>
      <c r="O183" s="208"/>
      <c r="P183" s="208"/>
      <c r="Q183" s="570">
        <v>2.85</v>
      </c>
      <c r="R183" s="570">
        <v>1.35</v>
      </c>
      <c r="S183" s="135"/>
      <c r="T183" s="755">
        <f t="shared" si="14"/>
        <v>21.7715</v>
      </c>
      <c r="U183" s="875"/>
      <c r="V183" s="13"/>
    </row>
    <row r="184" spans="1:22" ht="39.950000000000003" customHeight="1" x14ac:dyDescent="0.2">
      <c r="A184" s="1376"/>
      <c r="B184" s="1321"/>
      <c r="C184" s="234" t="s">
        <v>215</v>
      </c>
      <c r="D184" s="234" t="s">
        <v>215</v>
      </c>
      <c r="E184" s="194"/>
      <c r="F184" s="190" t="s">
        <v>215</v>
      </c>
      <c r="G184" s="208">
        <v>10.95</v>
      </c>
      <c r="H184" s="208"/>
      <c r="I184" s="208"/>
      <c r="J184" s="733">
        <f>SUM(H184:I184)</f>
        <v>0</v>
      </c>
      <c r="K184" s="208">
        <v>8.59</v>
      </c>
      <c r="L184" s="208">
        <v>6.96</v>
      </c>
      <c r="M184" s="208"/>
      <c r="N184" s="208"/>
      <c r="O184" s="208"/>
      <c r="P184" s="208"/>
      <c r="Q184" s="570">
        <v>2.85</v>
      </c>
      <c r="R184" s="570">
        <v>1.35</v>
      </c>
      <c r="S184" s="135"/>
      <c r="T184" s="755">
        <f t="shared" si="14"/>
        <v>21.7715</v>
      </c>
      <c r="U184" s="875"/>
      <c r="V184" s="13"/>
    </row>
    <row r="185" spans="1:22" ht="39.950000000000003" customHeight="1" x14ac:dyDescent="0.2">
      <c r="A185" s="1376"/>
      <c r="B185" s="1321"/>
      <c r="C185" s="473" t="s">
        <v>866</v>
      </c>
      <c r="D185" s="1331"/>
      <c r="E185" s="1331"/>
      <c r="F185" s="190" t="s">
        <v>866</v>
      </c>
      <c r="G185" s="208">
        <v>10.95</v>
      </c>
      <c r="H185" s="208"/>
      <c r="I185" s="208"/>
      <c r="J185" s="208"/>
      <c r="K185" s="208">
        <v>8.59</v>
      </c>
      <c r="L185" s="208"/>
      <c r="M185" s="208"/>
      <c r="N185" s="208"/>
      <c r="O185" s="208"/>
      <c r="P185" s="208"/>
      <c r="Q185" s="570">
        <v>2.85</v>
      </c>
      <c r="R185" s="570">
        <v>1.35</v>
      </c>
      <c r="S185" s="135"/>
      <c r="T185" s="755">
        <f t="shared" si="14"/>
        <v>13.906700000000001</v>
      </c>
      <c r="U185" s="875"/>
      <c r="V185" s="13"/>
    </row>
    <row r="186" spans="1:22" ht="39.950000000000003" customHeight="1" x14ac:dyDescent="0.2">
      <c r="A186" s="1376"/>
      <c r="B186" s="1321"/>
      <c r="C186" s="473" t="s">
        <v>113</v>
      </c>
      <c r="D186" s="1331"/>
      <c r="E186" s="1331"/>
      <c r="F186" s="190" t="s">
        <v>113</v>
      </c>
      <c r="G186" s="208">
        <v>10.95</v>
      </c>
      <c r="H186" s="208"/>
      <c r="I186" s="208"/>
      <c r="J186" s="208"/>
      <c r="K186" s="208">
        <v>8.59</v>
      </c>
      <c r="L186" s="208"/>
      <c r="M186" s="208"/>
      <c r="N186" s="208"/>
      <c r="O186" s="208"/>
      <c r="P186" s="208"/>
      <c r="Q186" s="570">
        <v>2.85</v>
      </c>
      <c r="R186" s="570">
        <v>1.35</v>
      </c>
      <c r="S186" s="135"/>
      <c r="T186" s="755">
        <f t="shared" si="14"/>
        <v>13.906700000000001</v>
      </c>
      <c r="U186" s="875"/>
      <c r="V186" s="13"/>
    </row>
    <row r="187" spans="1:22" ht="39.950000000000003" customHeight="1" x14ac:dyDescent="0.2">
      <c r="A187" s="1376"/>
      <c r="B187" s="1321"/>
      <c r="C187" s="473" t="s">
        <v>867</v>
      </c>
      <c r="D187" s="1331"/>
      <c r="E187" s="1331"/>
      <c r="F187" s="190" t="s">
        <v>867</v>
      </c>
      <c r="G187" s="208">
        <v>10.95</v>
      </c>
      <c r="H187" s="208"/>
      <c r="I187" s="208"/>
      <c r="J187" s="208"/>
      <c r="K187" s="208">
        <v>8.59</v>
      </c>
      <c r="L187" s="208"/>
      <c r="M187" s="208"/>
      <c r="N187" s="208"/>
      <c r="O187" s="208"/>
      <c r="P187" s="208"/>
      <c r="Q187" s="570">
        <v>2.85</v>
      </c>
      <c r="R187" s="570">
        <v>1.35</v>
      </c>
      <c r="S187" s="135"/>
      <c r="T187" s="755">
        <f t="shared" si="14"/>
        <v>13.906700000000001</v>
      </c>
      <c r="U187" s="875"/>
      <c r="V187" s="13"/>
    </row>
    <row r="188" spans="1:22" ht="39.950000000000003" customHeight="1" x14ac:dyDescent="0.2">
      <c r="A188" s="1376"/>
      <c r="B188" s="1321"/>
      <c r="C188" s="473" t="s">
        <v>775</v>
      </c>
      <c r="D188" s="1331"/>
      <c r="E188" s="1331"/>
      <c r="F188" s="190" t="s">
        <v>775</v>
      </c>
      <c r="G188" s="208">
        <v>10.95</v>
      </c>
      <c r="H188" s="208"/>
      <c r="I188" s="208"/>
      <c r="J188" s="208"/>
      <c r="K188" s="208">
        <v>8.59</v>
      </c>
      <c r="L188" s="208"/>
      <c r="M188" s="208"/>
      <c r="N188" s="208"/>
      <c r="O188" s="656">
        <v>0.4</v>
      </c>
      <c r="P188" s="208"/>
      <c r="Q188" s="570">
        <v>2.85</v>
      </c>
      <c r="R188" s="570">
        <v>1.35</v>
      </c>
      <c r="S188" s="135"/>
      <c r="T188" s="755">
        <f t="shared" si="14"/>
        <v>14.306699999999999</v>
      </c>
      <c r="U188" s="875"/>
      <c r="V188" s="13"/>
    </row>
    <row r="189" spans="1:22" ht="39.950000000000003" customHeight="1" x14ac:dyDescent="0.2">
      <c r="A189" s="1376"/>
      <c r="B189" s="1321"/>
      <c r="C189" s="473" t="s">
        <v>868</v>
      </c>
      <c r="D189" s="1331"/>
      <c r="E189" s="1331"/>
      <c r="F189" s="190" t="s">
        <v>868</v>
      </c>
      <c r="G189" s="208">
        <v>10.95</v>
      </c>
      <c r="H189" s="208"/>
      <c r="I189" s="208"/>
      <c r="J189" s="208"/>
      <c r="K189" s="208">
        <v>8.59</v>
      </c>
      <c r="L189" s="208"/>
      <c r="M189" s="208"/>
      <c r="N189" s="208"/>
      <c r="O189" s="208"/>
      <c r="P189" s="208"/>
      <c r="Q189" s="570">
        <v>2.85</v>
      </c>
      <c r="R189" s="570">
        <v>1.35</v>
      </c>
      <c r="S189" s="135"/>
      <c r="T189" s="755">
        <f t="shared" si="14"/>
        <v>13.906700000000001</v>
      </c>
      <c r="U189" s="875"/>
      <c r="V189" s="13"/>
    </row>
    <row r="190" spans="1:22" ht="39.950000000000003" customHeight="1" x14ac:dyDescent="0.2">
      <c r="A190" s="1376"/>
      <c r="B190" s="1321"/>
      <c r="C190" s="473" t="s">
        <v>869</v>
      </c>
      <c r="D190" s="1331"/>
      <c r="E190" s="1331"/>
      <c r="F190" s="190" t="s">
        <v>869</v>
      </c>
      <c r="G190" s="208">
        <v>10.95</v>
      </c>
      <c r="H190" s="208"/>
      <c r="I190" s="208"/>
      <c r="J190" s="208"/>
      <c r="K190" s="208">
        <v>8.59</v>
      </c>
      <c r="L190" s="208"/>
      <c r="M190" s="208"/>
      <c r="N190" s="208"/>
      <c r="O190" s="208"/>
      <c r="P190" s="208"/>
      <c r="Q190" s="570">
        <v>2.85</v>
      </c>
      <c r="R190" s="570">
        <v>1.35</v>
      </c>
      <c r="S190" s="135"/>
      <c r="T190" s="755">
        <f t="shared" si="14"/>
        <v>13.906700000000001</v>
      </c>
      <c r="U190" s="875"/>
      <c r="V190" s="13"/>
    </row>
    <row r="191" spans="1:22" ht="39.950000000000003" customHeight="1" x14ac:dyDescent="0.2">
      <c r="A191" s="1376"/>
      <c r="B191" s="1321"/>
      <c r="C191" s="473" t="s">
        <v>870</v>
      </c>
      <c r="D191" s="1331"/>
      <c r="E191" s="1331"/>
      <c r="F191" s="190" t="s">
        <v>870</v>
      </c>
      <c r="G191" s="208">
        <v>10.95</v>
      </c>
      <c r="H191" s="208"/>
      <c r="I191" s="208"/>
      <c r="J191" s="208"/>
      <c r="K191" s="208">
        <v>8.59</v>
      </c>
      <c r="L191" s="208"/>
      <c r="M191" s="208"/>
      <c r="N191" s="208"/>
      <c r="O191" s="208"/>
      <c r="P191" s="208"/>
      <c r="Q191" s="570">
        <v>2.85</v>
      </c>
      <c r="R191" s="570">
        <v>1.35</v>
      </c>
      <c r="S191" s="135"/>
      <c r="T191" s="755">
        <f t="shared" si="14"/>
        <v>13.906700000000001</v>
      </c>
      <c r="U191" s="875"/>
      <c r="V191" s="13"/>
    </row>
    <row r="192" spans="1:22" ht="39.950000000000003" customHeight="1" x14ac:dyDescent="0.2">
      <c r="A192" s="1376"/>
      <c r="B192" s="1321"/>
      <c r="C192" s="473" t="s">
        <v>871</v>
      </c>
      <c r="D192" s="1331"/>
      <c r="E192" s="1331"/>
      <c r="F192" s="190" t="s">
        <v>871</v>
      </c>
      <c r="G192" s="208">
        <v>10.95</v>
      </c>
      <c r="H192" s="208"/>
      <c r="I192" s="208"/>
      <c r="J192" s="208"/>
      <c r="K192" s="208">
        <v>8.59</v>
      </c>
      <c r="L192" s="208"/>
      <c r="M192" s="208"/>
      <c r="N192" s="208"/>
      <c r="O192" s="208"/>
      <c r="P192" s="208"/>
      <c r="Q192" s="570">
        <v>2.85</v>
      </c>
      <c r="R192" s="570">
        <v>1.35</v>
      </c>
      <c r="S192" s="135"/>
      <c r="T192" s="755">
        <f t="shared" si="14"/>
        <v>13.906700000000001</v>
      </c>
      <c r="U192" s="875"/>
      <c r="V192" s="13"/>
    </row>
    <row r="193" spans="1:22" ht="39.950000000000003" customHeight="1" x14ac:dyDescent="0.2">
      <c r="A193" s="1376"/>
      <c r="B193" s="1321"/>
      <c r="C193" s="473" t="s">
        <v>872</v>
      </c>
      <c r="D193" s="1331"/>
      <c r="E193" s="1331"/>
      <c r="F193" s="190" t="s">
        <v>872</v>
      </c>
      <c r="G193" s="208">
        <v>10.95</v>
      </c>
      <c r="H193" s="208"/>
      <c r="I193" s="208"/>
      <c r="J193" s="208"/>
      <c r="K193" s="208">
        <v>8.59</v>
      </c>
      <c r="L193" s="208"/>
      <c r="M193" s="208"/>
      <c r="N193" s="208"/>
      <c r="O193" s="208"/>
      <c r="P193" s="208"/>
      <c r="Q193" s="570">
        <v>2.85</v>
      </c>
      <c r="R193" s="570">
        <v>1.35</v>
      </c>
      <c r="S193" s="135"/>
      <c r="T193" s="755">
        <f t="shared" si="14"/>
        <v>13.906700000000001</v>
      </c>
      <c r="U193" s="875"/>
      <c r="V193" s="13"/>
    </row>
    <row r="194" spans="1:22" ht="39.950000000000003" customHeight="1" x14ac:dyDescent="0.2">
      <c r="A194" s="1376"/>
      <c r="B194" s="1321"/>
      <c r="C194" s="473" t="s">
        <v>873</v>
      </c>
      <c r="D194" s="1331"/>
      <c r="E194" s="1331"/>
      <c r="F194" s="190" t="s">
        <v>873</v>
      </c>
      <c r="G194" s="208">
        <v>10.95</v>
      </c>
      <c r="H194" s="208"/>
      <c r="I194" s="208"/>
      <c r="J194" s="208"/>
      <c r="K194" s="208">
        <v>8.59</v>
      </c>
      <c r="L194" s="208"/>
      <c r="M194" s="208"/>
      <c r="N194" s="208"/>
      <c r="O194" s="208"/>
      <c r="P194" s="208"/>
      <c r="Q194" s="570">
        <v>2.85</v>
      </c>
      <c r="R194" s="570">
        <v>1.35</v>
      </c>
      <c r="S194" s="135"/>
      <c r="T194" s="755">
        <f t="shared" si="14"/>
        <v>13.906700000000001</v>
      </c>
      <c r="U194" s="875"/>
      <c r="V194" s="13"/>
    </row>
    <row r="195" spans="1:22" ht="39.950000000000003" customHeight="1" thickBot="1" x14ac:dyDescent="0.25">
      <c r="A195" s="1204"/>
      <c r="B195" s="1322"/>
      <c r="C195" s="472" t="s">
        <v>874</v>
      </c>
      <c r="D195" s="1332"/>
      <c r="E195" s="1332"/>
      <c r="F195" s="191" t="s">
        <v>874</v>
      </c>
      <c r="G195" s="209">
        <v>10.95</v>
      </c>
      <c r="H195" s="209"/>
      <c r="I195" s="209"/>
      <c r="J195" s="209"/>
      <c r="K195" s="209">
        <v>8.59</v>
      </c>
      <c r="L195" s="209"/>
      <c r="M195" s="209"/>
      <c r="N195" s="209"/>
      <c r="O195" s="209"/>
      <c r="P195" s="209"/>
      <c r="Q195" s="746">
        <v>2.85</v>
      </c>
      <c r="R195" s="746">
        <v>1.35</v>
      </c>
      <c r="S195" s="151"/>
      <c r="T195" s="878">
        <f>SUM(K195:M195)*1.13+SUM(O195:R195)</f>
        <v>13.906700000000001</v>
      </c>
      <c r="U195" s="882"/>
      <c r="V195" s="13"/>
    </row>
    <row r="196" spans="1:22" ht="39.950000000000003" customHeight="1" x14ac:dyDescent="0.2">
      <c r="A196" s="1203">
        <v>23</v>
      </c>
      <c r="B196" s="1218" t="s">
        <v>1018</v>
      </c>
      <c r="C196" s="491" t="s">
        <v>559</v>
      </c>
      <c r="D196" s="160"/>
      <c r="E196" s="160"/>
      <c r="F196" s="202" t="s">
        <v>559</v>
      </c>
      <c r="G196" s="172">
        <v>36</v>
      </c>
      <c r="H196" s="172"/>
      <c r="I196" s="172"/>
      <c r="J196" s="172">
        <v>10.49</v>
      </c>
      <c r="K196" s="172">
        <v>10.49</v>
      </c>
      <c r="L196" s="172"/>
      <c r="M196" s="172"/>
      <c r="N196" s="172"/>
      <c r="O196" s="172"/>
      <c r="P196" s="172"/>
      <c r="Q196" s="743">
        <v>2.85</v>
      </c>
      <c r="R196" s="536">
        <v>1.35</v>
      </c>
      <c r="S196" s="134"/>
      <c r="T196" s="755">
        <f t="shared" ref="T196:T198" si="15">SUM(K196:M196)*1.13+SUM(O196:R196)</f>
        <v>16.053699999999999</v>
      </c>
      <c r="U196" s="883"/>
      <c r="V196" s="1187"/>
    </row>
    <row r="197" spans="1:22" ht="39.950000000000003" customHeight="1" x14ac:dyDescent="0.2">
      <c r="A197" s="1376"/>
      <c r="B197" s="1390"/>
      <c r="C197" s="513" t="s">
        <v>560</v>
      </c>
      <c r="D197" s="513" t="s">
        <v>560</v>
      </c>
      <c r="E197" s="513" t="s">
        <v>560</v>
      </c>
      <c r="F197" s="388" t="s">
        <v>560</v>
      </c>
      <c r="G197" s="208">
        <v>36</v>
      </c>
      <c r="H197" s="208">
        <v>4</v>
      </c>
      <c r="I197" s="208">
        <v>2</v>
      </c>
      <c r="J197" s="208">
        <v>10.49</v>
      </c>
      <c r="K197" s="208">
        <v>10.49</v>
      </c>
      <c r="L197" s="208">
        <v>1.5</v>
      </c>
      <c r="M197" s="208">
        <v>1.1100000000000001</v>
      </c>
      <c r="N197" s="208"/>
      <c r="O197" s="208"/>
      <c r="P197" s="208"/>
      <c r="Q197" s="744">
        <v>2.85</v>
      </c>
      <c r="R197" s="570">
        <v>1.35</v>
      </c>
      <c r="S197" s="135"/>
      <c r="T197" s="755">
        <f t="shared" si="15"/>
        <v>19.003</v>
      </c>
      <c r="U197" s="875"/>
      <c r="V197" s="1187"/>
    </row>
    <row r="198" spans="1:22" ht="120.75" customHeight="1" thickBot="1" x14ac:dyDescent="0.25">
      <c r="A198" s="1204"/>
      <c r="B198" s="1219"/>
      <c r="C198" s="492" t="s">
        <v>561</v>
      </c>
      <c r="D198" s="492" t="s">
        <v>561</v>
      </c>
      <c r="E198" s="492" t="s">
        <v>561</v>
      </c>
      <c r="F198" s="205" t="s">
        <v>561</v>
      </c>
      <c r="G198" s="209">
        <v>36</v>
      </c>
      <c r="H198" s="209">
        <v>4</v>
      </c>
      <c r="I198" s="209">
        <v>2</v>
      </c>
      <c r="J198" s="209">
        <v>10.49</v>
      </c>
      <c r="K198" s="209">
        <v>10.49</v>
      </c>
      <c r="L198" s="209">
        <v>1.5</v>
      </c>
      <c r="M198" s="209">
        <v>1.1100000000000001</v>
      </c>
      <c r="N198" s="209"/>
      <c r="O198" s="209"/>
      <c r="P198" s="209"/>
      <c r="Q198" s="745">
        <v>2.85</v>
      </c>
      <c r="R198" s="746">
        <v>1.35</v>
      </c>
      <c r="S198" s="151"/>
      <c r="T198" s="755">
        <f t="shared" si="15"/>
        <v>19.003</v>
      </c>
      <c r="U198" s="892"/>
      <c r="V198" s="1187"/>
    </row>
    <row r="199" spans="1:22" ht="39.950000000000003" customHeight="1" x14ac:dyDescent="0.2">
      <c r="A199" s="1203">
        <v>24</v>
      </c>
      <c r="B199" s="1320" t="s">
        <v>1015</v>
      </c>
      <c r="C199" s="491" t="s">
        <v>597</v>
      </c>
      <c r="D199" s="491" t="s">
        <v>597</v>
      </c>
      <c r="E199" s="491" t="s">
        <v>597</v>
      </c>
      <c r="F199" s="189" t="s">
        <v>597</v>
      </c>
      <c r="G199" s="154">
        <v>60</v>
      </c>
      <c r="H199" s="172">
        <v>9.3000000000000007</v>
      </c>
      <c r="I199" s="172">
        <v>10.1</v>
      </c>
      <c r="J199" s="172"/>
      <c r="K199" s="172">
        <v>7.36</v>
      </c>
      <c r="L199" s="172">
        <v>1.5</v>
      </c>
      <c r="M199" s="172">
        <v>0.8</v>
      </c>
      <c r="N199" s="172"/>
      <c r="O199" s="172"/>
      <c r="P199" s="172"/>
      <c r="Q199" s="536">
        <v>2.85</v>
      </c>
      <c r="R199" s="536">
        <v>0.95</v>
      </c>
      <c r="S199" s="134"/>
      <c r="T199" s="877">
        <f t="shared" ref="T199" si="16">SUM(K199:M199)*1.13+SUM(O199:R199)</f>
        <v>14.715799999999998</v>
      </c>
      <c r="U199" s="883"/>
      <c r="V199" s="638"/>
    </row>
    <row r="200" spans="1:22" ht="39.950000000000003" customHeight="1" thickBot="1" x14ac:dyDescent="0.25">
      <c r="A200" s="1204"/>
      <c r="B200" s="1322"/>
      <c r="C200" s="492" t="s">
        <v>598</v>
      </c>
      <c r="D200" s="492" t="s">
        <v>598</v>
      </c>
      <c r="E200" s="492" t="s">
        <v>598</v>
      </c>
      <c r="F200" s="191" t="s">
        <v>598</v>
      </c>
      <c r="G200" s="157">
        <v>60</v>
      </c>
      <c r="H200" s="209">
        <v>9.3000000000000007</v>
      </c>
      <c r="I200" s="209">
        <v>10.1</v>
      </c>
      <c r="J200" s="209"/>
      <c r="K200" s="209">
        <v>7.36</v>
      </c>
      <c r="L200" s="209">
        <v>1.5</v>
      </c>
      <c r="M200" s="209">
        <v>0.8</v>
      </c>
      <c r="N200" s="209"/>
      <c r="O200" s="209"/>
      <c r="P200" s="209"/>
      <c r="Q200" s="746">
        <v>2.85</v>
      </c>
      <c r="R200" s="746">
        <v>0.95</v>
      </c>
      <c r="S200" s="151"/>
      <c r="T200" s="878">
        <f>SUM(K200:M200)*1.13+SUM(O200:R200)</f>
        <v>14.715799999999998</v>
      </c>
      <c r="U200" s="882"/>
      <c r="V200" s="638"/>
    </row>
    <row r="201" spans="1:22" ht="92.25" customHeight="1" thickBot="1" x14ac:dyDescent="0.25">
      <c r="A201" s="212">
        <v>25</v>
      </c>
      <c r="B201" s="85" t="s">
        <v>1016</v>
      </c>
      <c r="C201" s="233" t="s">
        <v>171</v>
      </c>
      <c r="D201" s="233" t="s">
        <v>171</v>
      </c>
      <c r="E201" s="233" t="s">
        <v>171</v>
      </c>
      <c r="F201" s="146" t="s">
        <v>171</v>
      </c>
      <c r="G201" s="147">
        <v>50</v>
      </c>
      <c r="H201" s="147">
        <v>10</v>
      </c>
      <c r="I201" s="147"/>
      <c r="J201" s="147"/>
      <c r="K201" s="147">
        <v>9.16</v>
      </c>
      <c r="L201" s="147">
        <v>5</v>
      </c>
      <c r="M201" s="147"/>
      <c r="N201" s="147"/>
      <c r="O201" s="663">
        <v>0.86</v>
      </c>
      <c r="P201" s="663">
        <v>8.86</v>
      </c>
      <c r="Q201" s="724">
        <v>2.85</v>
      </c>
      <c r="R201" s="724">
        <v>1.35</v>
      </c>
      <c r="S201" s="152"/>
      <c r="T201" s="909">
        <f t="shared" ref="T201:T204" si="17">SUM(K201:M201)*1.13+SUM(O201:R201)</f>
        <v>29.920799999999996</v>
      </c>
      <c r="U201" s="880"/>
      <c r="V201" s="13"/>
    </row>
    <row r="202" spans="1:22" ht="72" customHeight="1" thickBot="1" x14ac:dyDescent="0.25">
      <c r="A202" s="212">
        <v>26</v>
      </c>
      <c r="B202" s="85" t="s">
        <v>1017</v>
      </c>
      <c r="C202" s="233" t="s">
        <v>73</v>
      </c>
      <c r="D202" s="233" t="s">
        <v>73</v>
      </c>
      <c r="E202" s="233" t="s">
        <v>73</v>
      </c>
      <c r="F202" s="146" t="s">
        <v>73</v>
      </c>
      <c r="G202" s="147">
        <v>11.26</v>
      </c>
      <c r="H202" s="147">
        <v>3.12</v>
      </c>
      <c r="I202" s="147">
        <v>1.76</v>
      </c>
      <c r="J202" s="147"/>
      <c r="K202" s="147">
        <v>8.77</v>
      </c>
      <c r="L202" s="147">
        <v>2.21</v>
      </c>
      <c r="M202" s="147">
        <v>1.56</v>
      </c>
      <c r="N202" s="147"/>
      <c r="O202" s="147"/>
      <c r="P202" s="147"/>
      <c r="Q202" s="724">
        <v>2.85</v>
      </c>
      <c r="R202" s="724">
        <v>0.40500000000000003</v>
      </c>
      <c r="S202" s="152"/>
      <c r="T202" s="909">
        <f t="shared" si="17"/>
        <v>17.4252</v>
      </c>
      <c r="U202" s="880"/>
      <c r="V202" s="13"/>
    </row>
    <row r="203" spans="1:22" ht="39.950000000000003" customHeight="1" x14ac:dyDescent="0.2">
      <c r="A203" s="1203">
        <v>27</v>
      </c>
      <c r="B203" s="1320" t="s">
        <v>226</v>
      </c>
      <c r="C203" s="491" t="s">
        <v>743</v>
      </c>
      <c r="D203" s="491" t="s">
        <v>743</v>
      </c>
      <c r="E203" s="491" t="s">
        <v>743</v>
      </c>
      <c r="F203" s="189" t="s">
        <v>743</v>
      </c>
      <c r="G203" s="172">
        <v>10</v>
      </c>
      <c r="H203" s="172"/>
      <c r="I203" s="172"/>
      <c r="J203" s="172"/>
      <c r="K203" s="172">
        <v>8.5</v>
      </c>
      <c r="L203" s="172">
        <v>1.5</v>
      </c>
      <c r="M203" s="172">
        <v>2.82</v>
      </c>
      <c r="N203" s="172"/>
      <c r="O203" s="659">
        <v>2</v>
      </c>
      <c r="P203" s="659">
        <v>2</v>
      </c>
      <c r="Q203" s="536">
        <v>2.85</v>
      </c>
      <c r="R203" s="536">
        <v>1.35</v>
      </c>
      <c r="S203" s="134"/>
      <c r="T203" s="877">
        <f t="shared" si="17"/>
        <v>22.686599999999999</v>
      </c>
      <c r="U203" s="883"/>
      <c r="V203" s="13"/>
    </row>
    <row r="204" spans="1:22" ht="39.950000000000003" customHeight="1" x14ac:dyDescent="0.2">
      <c r="A204" s="1376"/>
      <c r="B204" s="1321"/>
      <c r="C204" s="513" t="s">
        <v>744</v>
      </c>
      <c r="D204" s="513" t="s">
        <v>744</v>
      </c>
      <c r="E204" s="513" t="s">
        <v>744</v>
      </c>
      <c r="F204" s="190" t="s">
        <v>744</v>
      </c>
      <c r="G204" s="208">
        <v>10</v>
      </c>
      <c r="H204" s="208"/>
      <c r="I204" s="208"/>
      <c r="J204" s="208"/>
      <c r="K204" s="208">
        <v>8.5</v>
      </c>
      <c r="L204" s="208">
        <v>1.5</v>
      </c>
      <c r="M204" s="208">
        <v>2.82</v>
      </c>
      <c r="N204" s="208"/>
      <c r="O204" s="656">
        <v>2</v>
      </c>
      <c r="P204" s="656">
        <v>2</v>
      </c>
      <c r="Q204" s="570">
        <v>2.85</v>
      </c>
      <c r="R204" s="570">
        <v>1.35</v>
      </c>
      <c r="S204" s="135"/>
      <c r="T204" s="755">
        <f t="shared" si="17"/>
        <v>22.686599999999999</v>
      </c>
      <c r="U204" s="875"/>
      <c r="V204" s="13"/>
    </row>
    <row r="205" spans="1:22" ht="42" customHeight="1" thickBot="1" x14ac:dyDescent="0.25">
      <c r="A205" s="1204"/>
      <c r="B205" s="1322"/>
      <c r="C205" s="492" t="s">
        <v>745</v>
      </c>
      <c r="D205" s="492" t="s">
        <v>745</v>
      </c>
      <c r="E205" s="492" t="s">
        <v>745</v>
      </c>
      <c r="F205" s="191" t="s">
        <v>745</v>
      </c>
      <c r="G205" s="209">
        <v>10</v>
      </c>
      <c r="H205" s="209"/>
      <c r="I205" s="209"/>
      <c r="J205" s="209"/>
      <c r="K205" s="209">
        <v>8.5</v>
      </c>
      <c r="L205" s="209">
        <v>1.5</v>
      </c>
      <c r="M205" s="209">
        <v>2.82</v>
      </c>
      <c r="N205" s="209"/>
      <c r="O205" s="209"/>
      <c r="P205" s="209"/>
      <c r="Q205" s="746">
        <v>2.85</v>
      </c>
      <c r="R205" s="746">
        <v>1.35</v>
      </c>
      <c r="S205" s="151"/>
      <c r="T205" s="878">
        <f>SUM(K205:M205)*1.13+SUM(O205:R205)</f>
        <v>18.686599999999999</v>
      </c>
      <c r="U205" s="882"/>
      <c r="V205" s="13"/>
    </row>
    <row r="206" spans="1:22" ht="93" customHeight="1" x14ac:dyDescent="0.2">
      <c r="A206" s="1203">
        <v>28</v>
      </c>
      <c r="B206" s="1320" t="s">
        <v>510</v>
      </c>
      <c r="C206" s="513" t="s">
        <v>302</v>
      </c>
      <c r="D206" s="513" t="s">
        <v>302</v>
      </c>
      <c r="E206" s="513" t="s">
        <v>302</v>
      </c>
      <c r="F206" s="202" t="str">
        <f>$F$207</f>
        <v xml:space="preserve">Grad Zagreb </v>
      </c>
      <c r="G206" s="193" t="s">
        <v>511</v>
      </c>
      <c r="H206" s="172"/>
      <c r="I206" s="172"/>
      <c r="J206" s="172"/>
      <c r="K206" s="172">
        <v>4.68</v>
      </c>
      <c r="L206" s="172">
        <v>1</v>
      </c>
      <c r="M206" s="172">
        <v>1.28</v>
      </c>
      <c r="N206" s="172"/>
      <c r="O206" s="659">
        <v>0.3</v>
      </c>
      <c r="P206" s="659">
        <v>4.4000000000000004</v>
      </c>
      <c r="Q206" s="536">
        <v>2.85</v>
      </c>
      <c r="R206" s="536">
        <v>0.40500000000000003</v>
      </c>
      <c r="S206" s="134"/>
      <c r="T206" s="872">
        <f>SUM(K206:M206)*1.13+SUM(O206:R206)</f>
        <v>15.819800000000001</v>
      </c>
      <c r="U206" s="927" t="s">
        <v>1123</v>
      </c>
      <c r="V206" s="13"/>
    </row>
    <row r="207" spans="1:22" ht="81" customHeight="1" x14ac:dyDescent="0.2">
      <c r="A207" s="1376"/>
      <c r="B207" s="1321"/>
      <c r="C207" s="513" t="s">
        <v>302</v>
      </c>
      <c r="D207" s="513" t="s">
        <v>302</v>
      </c>
      <c r="E207" s="513" t="s">
        <v>302</v>
      </c>
      <c r="F207" s="190" t="s">
        <v>962</v>
      </c>
      <c r="G207" s="193" t="s">
        <v>511</v>
      </c>
      <c r="H207" s="208"/>
      <c r="I207" s="208"/>
      <c r="J207" s="208"/>
      <c r="K207" s="208">
        <v>4.68</v>
      </c>
      <c r="L207" s="208">
        <v>1</v>
      </c>
      <c r="M207" s="208">
        <v>3.94</v>
      </c>
      <c r="N207" s="208"/>
      <c r="O207" s="656">
        <v>0.3</v>
      </c>
      <c r="P207" s="656">
        <v>12.53</v>
      </c>
      <c r="Q207" s="570">
        <v>2.85</v>
      </c>
      <c r="R207" s="570">
        <v>0.41</v>
      </c>
      <c r="S207" s="135"/>
      <c r="T207" s="755">
        <f t="shared" ref="T207:T209" si="18">SUM(K207:M207)*1.13+SUM(O207:R207)</f>
        <v>26.960599999999999</v>
      </c>
      <c r="U207" s="928" t="s">
        <v>1122</v>
      </c>
      <c r="V207" s="13"/>
    </row>
    <row r="208" spans="1:22" ht="69.75" customHeight="1" x14ac:dyDescent="0.2">
      <c r="A208" s="1376"/>
      <c r="B208" s="1321"/>
      <c r="C208" s="513" t="s">
        <v>302</v>
      </c>
      <c r="D208" s="513" t="s">
        <v>302</v>
      </c>
      <c r="E208" s="513" t="s">
        <v>302</v>
      </c>
      <c r="F208" s="203" t="s">
        <v>962</v>
      </c>
      <c r="G208" s="858" t="s">
        <v>511</v>
      </c>
      <c r="H208" s="208"/>
      <c r="I208" s="208"/>
      <c r="J208" s="208"/>
      <c r="K208" s="208">
        <v>4.68</v>
      </c>
      <c r="L208" s="208">
        <v>1</v>
      </c>
      <c r="M208" s="208">
        <v>3.94</v>
      </c>
      <c r="N208" s="208"/>
      <c r="O208" s="656">
        <v>0.3</v>
      </c>
      <c r="P208" s="656">
        <v>12.53</v>
      </c>
      <c r="Q208" s="570">
        <v>2.85</v>
      </c>
      <c r="R208" s="570"/>
      <c r="S208" s="135"/>
      <c r="T208" s="873">
        <f t="shared" si="18"/>
        <v>26.550599999999996</v>
      </c>
      <c r="U208" s="928" t="s">
        <v>1121</v>
      </c>
      <c r="V208" s="13"/>
    </row>
    <row r="209" spans="1:22" ht="39.950000000000003" customHeight="1" x14ac:dyDescent="0.2">
      <c r="A209" s="1376"/>
      <c r="B209" s="1321"/>
      <c r="C209" s="513" t="s">
        <v>302</v>
      </c>
      <c r="D209" s="513" t="s">
        <v>302</v>
      </c>
      <c r="E209" s="194"/>
      <c r="F209" s="203" t="s">
        <v>962</v>
      </c>
      <c r="G209" s="193">
        <v>18.920000000000002</v>
      </c>
      <c r="H209" s="208"/>
      <c r="I209" s="208"/>
      <c r="J209" s="208"/>
      <c r="K209" s="208">
        <v>4.68</v>
      </c>
      <c r="L209" s="208">
        <v>1</v>
      </c>
      <c r="M209" s="208"/>
      <c r="N209" s="208"/>
      <c r="O209" s="656">
        <v>0.3</v>
      </c>
      <c r="P209" s="656">
        <v>11.83</v>
      </c>
      <c r="Q209" s="570">
        <v>2.85</v>
      </c>
      <c r="R209" s="570">
        <v>1.35</v>
      </c>
      <c r="S209" s="135"/>
      <c r="T209" s="755">
        <f t="shared" si="18"/>
        <v>22.7484</v>
      </c>
      <c r="U209" s="875"/>
      <c r="V209" s="13"/>
    </row>
    <row r="210" spans="1:22" ht="39.950000000000003" customHeight="1" x14ac:dyDescent="0.2">
      <c r="A210" s="1376"/>
      <c r="B210" s="1321"/>
      <c r="C210" s="234" t="s">
        <v>83</v>
      </c>
      <c r="D210" s="234" t="s">
        <v>83</v>
      </c>
      <c r="E210" s="234" t="s">
        <v>83</v>
      </c>
      <c r="F210" s="190" t="s">
        <v>83</v>
      </c>
      <c r="G210" s="193"/>
      <c r="H210" s="208">
        <v>14.36</v>
      </c>
      <c r="I210" s="208"/>
      <c r="J210" s="208"/>
      <c r="K210" s="208">
        <v>4.68</v>
      </c>
      <c r="L210" s="208">
        <v>4.18</v>
      </c>
      <c r="M210" s="208"/>
      <c r="N210" s="208"/>
      <c r="O210" s="656">
        <v>1.56</v>
      </c>
      <c r="P210" s="656">
        <v>0.64</v>
      </c>
      <c r="Q210" s="570">
        <v>2.85</v>
      </c>
      <c r="R210" s="570">
        <v>1.35</v>
      </c>
      <c r="S210" s="135"/>
      <c r="T210" s="755">
        <f t="shared" ref="T210:T218" si="19">SUM(K210:M210)*1.13+SUM(O210:R210)</f>
        <v>16.411799999999999</v>
      </c>
      <c r="U210" s="875"/>
      <c r="V210" s="13"/>
    </row>
    <row r="211" spans="1:22" ht="39.950000000000003" customHeight="1" x14ac:dyDescent="0.2">
      <c r="A211" s="1376"/>
      <c r="B211" s="1321"/>
      <c r="C211" s="234" t="s">
        <v>960</v>
      </c>
      <c r="D211" s="194"/>
      <c r="E211" s="194"/>
      <c r="F211" s="190" t="s">
        <v>960</v>
      </c>
      <c r="G211" s="193"/>
      <c r="H211" s="208"/>
      <c r="I211" s="208"/>
      <c r="J211" s="208"/>
      <c r="K211" s="208">
        <v>4.68</v>
      </c>
      <c r="L211" s="208"/>
      <c r="M211" s="208"/>
      <c r="N211" s="208"/>
      <c r="O211" s="656">
        <v>1.56</v>
      </c>
      <c r="P211" s="656">
        <v>0.64</v>
      </c>
      <c r="Q211" s="570">
        <v>2.85</v>
      </c>
      <c r="R211" s="570">
        <v>1.35</v>
      </c>
      <c r="S211" s="135"/>
      <c r="T211" s="755">
        <f t="shared" si="19"/>
        <v>11.6884</v>
      </c>
      <c r="U211" s="875"/>
      <c r="V211" s="13"/>
    </row>
    <row r="212" spans="1:22" ht="39.950000000000003" customHeight="1" x14ac:dyDescent="0.2">
      <c r="A212" s="1376"/>
      <c r="B212" s="1321"/>
      <c r="C212" s="234" t="s">
        <v>303</v>
      </c>
      <c r="D212" s="234" t="s">
        <v>303</v>
      </c>
      <c r="E212" s="234" t="s">
        <v>303</v>
      </c>
      <c r="F212" s="190" t="s">
        <v>303</v>
      </c>
      <c r="G212" s="193"/>
      <c r="H212" s="208"/>
      <c r="I212" s="208"/>
      <c r="J212" s="208"/>
      <c r="K212" s="208">
        <v>4.68</v>
      </c>
      <c r="L212" s="208">
        <v>1</v>
      </c>
      <c r="M212" s="208">
        <v>3.94</v>
      </c>
      <c r="N212" s="208"/>
      <c r="O212" s="656">
        <v>0.8</v>
      </c>
      <c r="P212" s="208"/>
      <c r="Q212" s="570">
        <v>2.85</v>
      </c>
      <c r="R212" s="570">
        <v>0.40500000000000003</v>
      </c>
      <c r="S212" s="135"/>
      <c r="T212" s="755">
        <f t="shared" si="19"/>
        <v>14.925599999999999</v>
      </c>
      <c r="U212" s="875"/>
      <c r="V212" s="13"/>
    </row>
    <row r="213" spans="1:22" ht="72.75" customHeight="1" x14ac:dyDescent="0.2">
      <c r="A213" s="1376"/>
      <c r="B213" s="1321"/>
      <c r="C213" s="234" t="s">
        <v>961</v>
      </c>
      <c r="D213" s="194"/>
      <c r="E213" s="194"/>
      <c r="F213" s="190" t="s">
        <v>961</v>
      </c>
      <c r="G213" s="193"/>
      <c r="H213" s="208"/>
      <c r="I213" s="208"/>
      <c r="J213" s="208"/>
      <c r="K213" s="208">
        <v>4.68</v>
      </c>
      <c r="L213" s="208"/>
      <c r="M213" s="208"/>
      <c r="N213" s="208"/>
      <c r="O213" s="208"/>
      <c r="P213" s="208"/>
      <c r="Q213" s="570">
        <v>2.85</v>
      </c>
      <c r="R213" s="570">
        <v>1.35</v>
      </c>
      <c r="S213" s="135"/>
      <c r="T213" s="755">
        <f t="shared" si="19"/>
        <v>9.4883999999999986</v>
      </c>
      <c r="U213" s="875"/>
      <c r="V213" s="639"/>
    </row>
    <row r="214" spans="1:22" ht="49.5" customHeight="1" thickBot="1" x14ac:dyDescent="0.25">
      <c r="A214" s="1204"/>
      <c r="B214" s="1322"/>
      <c r="C214" s="235" t="s">
        <v>304</v>
      </c>
      <c r="D214" s="205"/>
      <c r="E214" s="205"/>
      <c r="F214" s="191" t="s">
        <v>304</v>
      </c>
      <c r="G214" s="157"/>
      <c r="H214" s="209"/>
      <c r="I214" s="209"/>
      <c r="J214" s="209"/>
      <c r="K214" s="209">
        <v>4.68</v>
      </c>
      <c r="L214" s="209"/>
      <c r="M214" s="209"/>
      <c r="N214" s="209"/>
      <c r="O214" s="209"/>
      <c r="P214" s="209"/>
      <c r="Q214" s="746">
        <v>2.85</v>
      </c>
      <c r="R214" s="746">
        <v>1.35</v>
      </c>
      <c r="S214" s="151"/>
      <c r="T214" s="878">
        <f t="shared" si="19"/>
        <v>9.4883999999999986</v>
      </c>
      <c r="U214" s="882"/>
      <c r="V214" s="13"/>
    </row>
    <row r="215" spans="1:22" ht="39.950000000000003" customHeight="1" x14ac:dyDescent="0.2">
      <c r="A215" s="1203">
        <v>29</v>
      </c>
      <c r="B215" s="1320" t="s">
        <v>245</v>
      </c>
      <c r="C215" s="184" t="s">
        <v>246</v>
      </c>
      <c r="D215" s="184" t="s">
        <v>246</v>
      </c>
      <c r="E215" s="184" t="s">
        <v>246</v>
      </c>
      <c r="F215" s="189" t="s">
        <v>246</v>
      </c>
      <c r="G215" s="172">
        <v>20</v>
      </c>
      <c r="H215" s="172"/>
      <c r="I215" s="172"/>
      <c r="J215" s="172"/>
      <c r="K215" s="172">
        <v>8</v>
      </c>
      <c r="L215" s="172">
        <v>0.9</v>
      </c>
      <c r="M215" s="172">
        <v>1.1000000000000001</v>
      </c>
      <c r="N215" s="172"/>
      <c r="O215" s="172"/>
      <c r="P215" s="659">
        <v>2.6</v>
      </c>
      <c r="Q215" s="536">
        <v>2.85</v>
      </c>
      <c r="R215" s="536">
        <v>1.35</v>
      </c>
      <c r="S215" s="134"/>
      <c r="T215" s="877">
        <f t="shared" si="19"/>
        <v>18.100000000000001</v>
      </c>
      <c r="U215" s="883"/>
      <c r="V215" s="13"/>
    </row>
    <row r="216" spans="1:22" ht="39.950000000000003" customHeight="1" x14ac:dyDescent="0.2">
      <c r="A216" s="1376"/>
      <c r="B216" s="1321"/>
      <c r="C216" s="234" t="s">
        <v>247</v>
      </c>
      <c r="D216" s="234" t="s">
        <v>247</v>
      </c>
      <c r="E216" s="234" t="s">
        <v>247</v>
      </c>
      <c r="F216" s="190" t="s">
        <v>247</v>
      </c>
      <c r="G216" s="208">
        <v>20</v>
      </c>
      <c r="H216" s="208"/>
      <c r="I216" s="208"/>
      <c r="J216" s="208"/>
      <c r="K216" s="208">
        <v>8</v>
      </c>
      <c r="L216" s="208">
        <v>0.9</v>
      </c>
      <c r="M216" s="208">
        <v>1.1000000000000001</v>
      </c>
      <c r="N216" s="208"/>
      <c r="O216" s="208"/>
      <c r="P216" s="656">
        <v>3.1</v>
      </c>
      <c r="Q216" s="570">
        <v>2.85</v>
      </c>
      <c r="R216" s="570">
        <v>1.35</v>
      </c>
      <c r="S216" s="135"/>
      <c r="T216" s="755">
        <f t="shared" si="19"/>
        <v>18.600000000000001</v>
      </c>
      <c r="U216" s="875"/>
      <c r="V216" s="13"/>
    </row>
    <row r="217" spans="1:22" ht="39.950000000000003" customHeight="1" x14ac:dyDescent="0.2">
      <c r="A217" s="1376"/>
      <c r="B217" s="1321"/>
      <c r="C217" s="513" t="s">
        <v>749</v>
      </c>
      <c r="D217" s="1331"/>
      <c r="E217" s="1331"/>
      <c r="F217" s="190" t="s">
        <v>749</v>
      </c>
      <c r="G217" s="208">
        <v>20</v>
      </c>
      <c r="H217" s="208"/>
      <c r="I217" s="208"/>
      <c r="J217" s="208"/>
      <c r="K217" s="208">
        <v>8</v>
      </c>
      <c r="L217" s="208"/>
      <c r="M217" s="208"/>
      <c r="N217" s="208"/>
      <c r="O217" s="208"/>
      <c r="P217" s="208"/>
      <c r="Q217" s="570">
        <v>2.85</v>
      </c>
      <c r="R217" s="570">
        <v>1.35</v>
      </c>
      <c r="S217" s="135"/>
      <c r="T217" s="755">
        <f t="shared" si="19"/>
        <v>13.239999999999998</v>
      </c>
      <c r="U217" s="875"/>
      <c r="V217" s="13"/>
    </row>
    <row r="218" spans="1:22" ht="39.950000000000003" customHeight="1" thickBot="1" x14ac:dyDescent="0.25">
      <c r="A218" s="1204"/>
      <c r="B218" s="1322"/>
      <c r="C218" s="492" t="s">
        <v>750</v>
      </c>
      <c r="D218" s="1332"/>
      <c r="E218" s="1332"/>
      <c r="F218" s="191" t="s">
        <v>750</v>
      </c>
      <c r="G218" s="209">
        <v>20</v>
      </c>
      <c r="H218" s="209"/>
      <c r="I218" s="209"/>
      <c r="J218" s="209"/>
      <c r="K218" s="209">
        <v>8</v>
      </c>
      <c r="L218" s="209"/>
      <c r="M218" s="209"/>
      <c r="N218" s="209"/>
      <c r="O218" s="209"/>
      <c r="P218" s="209"/>
      <c r="Q218" s="746">
        <v>2.85</v>
      </c>
      <c r="R218" s="746">
        <v>1.35</v>
      </c>
      <c r="S218" s="151"/>
      <c r="T218" s="878">
        <f t="shared" si="19"/>
        <v>13.239999999999998</v>
      </c>
      <c r="U218" s="882"/>
      <c r="V218" s="13"/>
    </row>
    <row r="219" spans="1:22" ht="148.5" customHeight="1" x14ac:dyDescent="0.2">
      <c r="A219" s="1203">
        <v>30</v>
      </c>
      <c r="B219" s="1320" t="s">
        <v>251</v>
      </c>
      <c r="C219" s="378" t="s">
        <v>252</v>
      </c>
      <c r="D219" s="378" t="s">
        <v>252</v>
      </c>
      <c r="E219" s="378" t="s">
        <v>252</v>
      </c>
      <c r="F219" s="202" t="s">
        <v>252</v>
      </c>
      <c r="G219" s="154" t="s">
        <v>431</v>
      </c>
      <c r="H219" s="172">
        <v>6.73</v>
      </c>
      <c r="I219" s="172"/>
      <c r="J219" s="172"/>
      <c r="K219" s="172">
        <v>10.82</v>
      </c>
      <c r="L219" s="172">
        <v>3.2</v>
      </c>
      <c r="M219" s="172">
        <v>0.4</v>
      </c>
      <c r="N219" s="172"/>
      <c r="O219" s="659">
        <v>4.5</v>
      </c>
      <c r="P219" s="208"/>
      <c r="Q219" s="536">
        <v>2.85</v>
      </c>
      <c r="R219" s="536">
        <v>1.35</v>
      </c>
      <c r="S219" s="134"/>
      <c r="T219" s="877">
        <f>SUM(K219:M219)*1.13+SUM(O219:R219)</f>
        <v>24.994599999999998</v>
      </c>
      <c r="U219" s="883"/>
      <c r="V219" s="13"/>
    </row>
    <row r="220" spans="1:22" ht="39.950000000000003" customHeight="1" x14ac:dyDescent="0.2">
      <c r="A220" s="1376"/>
      <c r="B220" s="1321"/>
      <c r="C220" s="513" t="s">
        <v>780</v>
      </c>
      <c r="D220" s="1331"/>
      <c r="E220" s="1331"/>
      <c r="F220" s="388" t="s">
        <v>780</v>
      </c>
      <c r="G220" s="193"/>
      <c r="H220" s="208"/>
      <c r="I220" s="208"/>
      <c r="J220" s="208"/>
      <c r="K220" s="208">
        <v>10.82</v>
      </c>
      <c r="L220" s="208"/>
      <c r="M220" s="208"/>
      <c r="N220" s="208"/>
      <c r="O220" s="857"/>
      <c r="P220" s="857"/>
      <c r="Q220" s="570">
        <v>2.85</v>
      </c>
      <c r="R220" s="570">
        <v>1.35</v>
      </c>
      <c r="S220" s="135"/>
      <c r="T220" s="755">
        <f t="shared" ref="T220:T221" si="20">SUM(K220:M220)*1.13+SUM(O220:R220)</f>
        <v>16.426600000000001</v>
      </c>
      <c r="U220" s="875"/>
      <c r="V220" s="13"/>
    </row>
    <row r="221" spans="1:22" ht="39.950000000000003" customHeight="1" x14ac:dyDescent="0.2">
      <c r="A221" s="1376"/>
      <c r="B221" s="1321"/>
      <c r="C221" s="513" t="s">
        <v>781</v>
      </c>
      <c r="D221" s="1331"/>
      <c r="E221" s="1331"/>
      <c r="F221" s="388" t="s">
        <v>781</v>
      </c>
      <c r="G221" s="193"/>
      <c r="H221" s="208"/>
      <c r="I221" s="208"/>
      <c r="J221" s="208"/>
      <c r="K221" s="208">
        <v>10.82</v>
      </c>
      <c r="L221" s="208"/>
      <c r="M221" s="208"/>
      <c r="N221" s="208"/>
      <c r="O221" s="208"/>
      <c r="P221" s="208"/>
      <c r="Q221" s="570">
        <v>2.85</v>
      </c>
      <c r="R221" s="570">
        <v>1.35</v>
      </c>
      <c r="S221" s="135"/>
      <c r="T221" s="755">
        <f t="shared" si="20"/>
        <v>16.426600000000001</v>
      </c>
      <c r="U221" s="875"/>
      <c r="V221" s="13"/>
    </row>
    <row r="222" spans="1:22" ht="39.950000000000003" customHeight="1" thickBot="1" x14ac:dyDescent="0.25">
      <c r="A222" s="1204"/>
      <c r="B222" s="1322"/>
      <c r="C222" s="492" t="s">
        <v>782</v>
      </c>
      <c r="D222" s="1332"/>
      <c r="E222" s="1332"/>
      <c r="F222" s="389" t="s">
        <v>782</v>
      </c>
      <c r="G222" s="734"/>
      <c r="H222" s="209"/>
      <c r="I222" s="209"/>
      <c r="J222" s="209"/>
      <c r="K222" s="209">
        <v>10.82</v>
      </c>
      <c r="L222" s="209"/>
      <c r="M222" s="209"/>
      <c r="N222" s="209"/>
      <c r="O222" s="291"/>
      <c r="P222" s="447"/>
      <c r="Q222" s="746">
        <v>2.85</v>
      </c>
      <c r="R222" s="746">
        <v>1.35</v>
      </c>
      <c r="S222" s="151"/>
      <c r="T222" s="878">
        <f>SUM(K222:M222)*1.13+SUM(O222:R222)</f>
        <v>16.426600000000001</v>
      </c>
      <c r="U222" s="882"/>
      <c r="V222" s="13"/>
    </row>
    <row r="223" spans="1:22" ht="134.25" customHeight="1" thickBot="1" x14ac:dyDescent="0.25">
      <c r="A223" s="212">
        <v>31</v>
      </c>
      <c r="B223" s="77" t="s">
        <v>259</v>
      </c>
      <c r="C223" s="233" t="s">
        <v>1137</v>
      </c>
      <c r="D223" s="233" t="s">
        <v>1137</v>
      </c>
      <c r="E223" s="233" t="s">
        <v>1137</v>
      </c>
      <c r="F223" s="146" t="s">
        <v>1137</v>
      </c>
      <c r="G223" s="162" t="s">
        <v>260</v>
      </c>
      <c r="H223" s="162" t="s">
        <v>261</v>
      </c>
      <c r="I223" s="147">
        <v>10.44</v>
      </c>
      <c r="J223" s="147"/>
      <c r="K223" s="147">
        <v>8.6300000000000008</v>
      </c>
      <c r="L223" s="147">
        <v>4.96</v>
      </c>
      <c r="M223" s="147">
        <v>3.14</v>
      </c>
      <c r="N223" s="147"/>
      <c r="O223" s="799">
        <v>1.97</v>
      </c>
      <c r="P223" s="803"/>
      <c r="Q223" s="724">
        <v>2.85</v>
      </c>
      <c r="R223" s="724">
        <v>0.27</v>
      </c>
      <c r="S223" s="152"/>
      <c r="T223" s="909">
        <f t="shared" ref="T223:T226" si="21">SUM(K223:M223)*1.13+SUM(O223:R223)</f>
        <v>23.994899999999998</v>
      </c>
      <c r="U223" s="880"/>
      <c r="V223" s="13"/>
    </row>
    <row r="224" spans="1:22" ht="39.950000000000003" customHeight="1" x14ac:dyDescent="0.2">
      <c r="A224" s="1203">
        <v>32</v>
      </c>
      <c r="B224" s="1320" t="s">
        <v>262</v>
      </c>
      <c r="C224" s="378" t="s">
        <v>263</v>
      </c>
      <c r="D224" s="378" t="s">
        <v>263</v>
      </c>
      <c r="E224" s="378" t="s">
        <v>263</v>
      </c>
      <c r="F224" s="202" t="s">
        <v>263</v>
      </c>
      <c r="G224" s="172">
        <v>59.53</v>
      </c>
      <c r="H224" s="172">
        <v>25.26</v>
      </c>
      <c r="I224" s="172">
        <v>26.91</v>
      </c>
      <c r="J224" s="172"/>
      <c r="K224" s="172">
        <v>15.35</v>
      </c>
      <c r="L224" s="172">
        <v>5.93</v>
      </c>
      <c r="M224" s="172">
        <v>7.94</v>
      </c>
      <c r="N224" s="172"/>
      <c r="O224" s="172"/>
      <c r="P224" s="172"/>
      <c r="Q224" s="536">
        <v>2.85</v>
      </c>
      <c r="R224" s="536">
        <v>0.27</v>
      </c>
      <c r="S224" s="134"/>
      <c r="T224" s="877">
        <f t="shared" si="21"/>
        <v>36.138599999999997</v>
      </c>
      <c r="U224" s="883"/>
      <c r="V224" s="13"/>
    </row>
    <row r="225" spans="1:22" ht="39.950000000000003" customHeight="1" x14ac:dyDescent="0.2">
      <c r="A225" s="1376"/>
      <c r="B225" s="1321"/>
      <c r="C225" s="387" t="s">
        <v>264</v>
      </c>
      <c r="D225" s="385"/>
      <c r="E225" s="385"/>
      <c r="F225" s="388" t="s">
        <v>264</v>
      </c>
      <c r="G225" s="208">
        <v>59.53</v>
      </c>
      <c r="H225" s="208"/>
      <c r="I225" s="208"/>
      <c r="J225" s="208"/>
      <c r="K225" s="208">
        <v>15.35</v>
      </c>
      <c r="L225" s="208"/>
      <c r="M225" s="208"/>
      <c r="N225" s="208"/>
      <c r="O225" s="208"/>
      <c r="P225" s="208"/>
      <c r="Q225" s="570">
        <v>2.85</v>
      </c>
      <c r="R225" s="570">
        <v>1.35</v>
      </c>
      <c r="S225" s="135"/>
      <c r="T225" s="755">
        <f t="shared" si="21"/>
        <v>21.545499999999997</v>
      </c>
      <c r="U225" s="875"/>
      <c r="V225" s="13"/>
    </row>
    <row r="226" spans="1:22" ht="39.950000000000003" customHeight="1" thickBot="1" x14ac:dyDescent="0.25">
      <c r="A226" s="1204"/>
      <c r="B226" s="1322"/>
      <c r="C226" s="379" t="s">
        <v>1047</v>
      </c>
      <c r="D226" s="386"/>
      <c r="E226" s="386"/>
      <c r="F226" s="389" t="s">
        <v>1047</v>
      </c>
      <c r="G226" s="209">
        <v>59.53</v>
      </c>
      <c r="H226" s="209"/>
      <c r="I226" s="209"/>
      <c r="J226" s="209"/>
      <c r="K226" s="209">
        <v>17.649999999999999</v>
      </c>
      <c r="L226" s="209"/>
      <c r="M226" s="209"/>
      <c r="N226" s="209"/>
      <c r="O226" s="209"/>
      <c r="P226" s="209"/>
      <c r="Q226" s="746">
        <v>2.85</v>
      </c>
      <c r="R226" s="746">
        <v>1.35</v>
      </c>
      <c r="S226" s="151"/>
      <c r="T226" s="873">
        <f t="shared" si="21"/>
        <v>24.144499999999997</v>
      </c>
      <c r="U226" s="882"/>
      <c r="V226" s="13"/>
    </row>
    <row r="227" spans="1:22" ht="42" customHeight="1" x14ac:dyDescent="0.2">
      <c r="A227" s="1323">
        <v>33</v>
      </c>
      <c r="B227" s="1141" t="s">
        <v>265</v>
      </c>
      <c r="C227" s="1315" t="s">
        <v>791</v>
      </c>
      <c r="D227" s="1315" t="s">
        <v>791</v>
      </c>
      <c r="E227" s="1315" t="s">
        <v>791</v>
      </c>
      <c r="F227" s="1309" t="s">
        <v>791</v>
      </c>
      <c r="G227" s="172">
        <v>10.65</v>
      </c>
      <c r="H227" s="172">
        <v>4.76</v>
      </c>
      <c r="I227" s="172">
        <v>1.58</v>
      </c>
      <c r="J227" s="172"/>
      <c r="K227" s="650">
        <v>6.75</v>
      </c>
      <c r="L227" s="650">
        <v>4.2699999999999996</v>
      </c>
      <c r="M227" s="803">
        <v>0.54</v>
      </c>
      <c r="N227" s="532"/>
      <c r="O227" s="799">
        <v>2.35</v>
      </c>
      <c r="P227" s="799">
        <v>0.47</v>
      </c>
      <c r="Q227" s="569">
        <v>2.85</v>
      </c>
      <c r="R227" s="569">
        <v>1.35</v>
      </c>
      <c r="S227" s="306"/>
      <c r="T227" s="877">
        <f t="shared" ref="T227" si="22">SUM(K227:M227)*1.13+SUM(O227:R227)</f>
        <v>20.082799999999999</v>
      </c>
      <c r="U227" s="894"/>
      <c r="V227" s="13"/>
    </row>
    <row r="228" spans="1:22" ht="42" customHeight="1" x14ac:dyDescent="0.2">
      <c r="A228" s="1324"/>
      <c r="B228" s="1142"/>
      <c r="C228" s="1316"/>
      <c r="D228" s="1316"/>
      <c r="E228" s="1316"/>
      <c r="F228" s="1310"/>
      <c r="G228" s="208">
        <v>10.65</v>
      </c>
      <c r="H228" s="208">
        <v>4.76</v>
      </c>
      <c r="I228" s="208">
        <v>1.58</v>
      </c>
      <c r="J228" s="291"/>
      <c r="K228" s="208">
        <v>4.05</v>
      </c>
      <c r="L228" s="208">
        <v>1.54</v>
      </c>
      <c r="M228" s="208">
        <v>0.54</v>
      </c>
      <c r="N228" s="208"/>
      <c r="O228" s="656">
        <v>2.35</v>
      </c>
      <c r="P228" s="656">
        <v>0.47</v>
      </c>
      <c r="Q228" s="570">
        <v>2.85</v>
      </c>
      <c r="R228" s="570">
        <v>1.35</v>
      </c>
      <c r="S228" s="135"/>
      <c r="T228" s="755">
        <f t="shared" ref="T228" si="23">SUM(K228:M228)*1.13+SUM(O228:R228)</f>
        <v>13.946899999999999</v>
      </c>
      <c r="U228" s="890" t="s">
        <v>1102</v>
      </c>
      <c r="V228" s="13"/>
    </row>
    <row r="229" spans="1:22" ht="42.75" customHeight="1" x14ac:dyDescent="0.2">
      <c r="A229" s="1324"/>
      <c r="B229" s="1142"/>
      <c r="C229" s="1342" t="s">
        <v>792</v>
      </c>
      <c r="D229" s="1342" t="s">
        <v>792</v>
      </c>
      <c r="E229" s="1342" t="s">
        <v>792</v>
      </c>
      <c r="F229" s="1314" t="s">
        <v>792</v>
      </c>
      <c r="G229" s="208">
        <v>10.65</v>
      </c>
      <c r="H229" s="208">
        <v>4.76</v>
      </c>
      <c r="I229" s="208">
        <v>1.58</v>
      </c>
      <c r="J229" s="208"/>
      <c r="K229" s="208">
        <v>6.75</v>
      </c>
      <c r="L229" s="208">
        <v>4.2699999999999996</v>
      </c>
      <c r="M229" s="208">
        <v>0.54</v>
      </c>
      <c r="N229" s="208"/>
      <c r="O229" s="656">
        <v>2.35</v>
      </c>
      <c r="P229" s="656">
        <v>0.47</v>
      </c>
      <c r="Q229" s="570">
        <v>2.85</v>
      </c>
      <c r="R229" s="570">
        <v>1.35</v>
      </c>
      <c r="S229" s="135"/>
      <c r="T229" s="755">
        <f t="shared" ref="T229:T244" si="24">SUM(K229:M229)*1.13+SUM(O229:R229)</f>
        <v>20.082799999999999</v>
      </c>
      <c r="U229" s="890"/>
      <c r="V229" s="13"/>
    </row>
    <row r="230" spans="1:22" ht="42.75" customHeight="1" x14ac:dyDescent="0.2">
      <c r="A230" s="1324"/>
      <c r="B230" s="1142"/>
      <c r="C230" s="1316"/>
      <c r="D230" s="1316"/>
      <c r="E230" s="1316"/>
      <c r="F230" s="1310"/>
      <c r="G230" s="208">
        <v>10.65</v>
      </c>
      <c r="H230" s="208">
        <v>4.76</v>
      </c>
      <c r="I230" s="208">
        <v>1.58</v>
      </c>
      <c r="J230" s="208"/>
      <c r="K230" s="208">
        <v>4.05</v>
      </c>
      <c r="L230" s="208">
        <v>1.54</v>
      </c>
      <c r="M230" s="208">
        <v>0.54</v>
      </c>
      <c r="N230" s="208"/>
      <c r="O230" s="656">
        <v>2.35</v>
      </c>
      <c r="P230" s="656">
        <v>0.47</v>
      </c>
      <c r="Q230" s="570">
        <v>2.85</v>
      </c>
      <c r="R230" s="570">
        <v>1.35</v>
      </c>
      <c r="S230" s="135"/>
      <c r="T230" s="755">
        <f t="shared" si="24"/>
        <v>13.946899999999999</v>
      </c>
      <c r="U230" s="890" t="s">
        <v>1102</v>
      </c>
      <c r="V230" s="13"/>
    </row>
    <row r="231" spans="1:22" ht="46.9" customHeight="1" x14ac:dyDescent="0.2">
      <c r="A231" s="1324"/>
      <c r="B231" s="1142"/>
      <c r="C231" s="1342" t="s">
        <v>793</v>
      </c>
      <c r="D231" s="1342" t="s">
        <v>793</v>
      </c>
      <c r="E231" s="1342" t="s">
        <v>793</v>
      </c>
      <c r="F231" s="1314" t="s">
        <v>793</v>
      </c>
      <c r="G231" s="208">
        <v>10.65</v>
      </c>
      <c r="H231" s="208">
        <v>4.76</v>
      </c>
      <c r="I231" s="208">
        <v>1.58</v>
      </c>
      <c r="J231" s="208"/>
      <c r="K231" s="208">
        <v>6.75</v>
      </c>
      <c r="L231" s="208">
        <v>4.2699999999999996</v>
      </c>
      <c r="M231" s="208">
        <v>0.54</v>
      </c>
      <c r="N231" s="208"/>
      <c r="O231" s="656">
        <v>2.35</v>
      </c>
      <c r="P231" s="656">
        <v>0.47</v>
      </c>
      <c r="Q231" s="570">
        <v>2.85</v>
      </c>
      <c r="R231" s="570">
        <v>1.35</v>
      </c>
      <c r="S231" s="135"/>
      <c r="T231" s="755">
        <f t="shared" si="24"/>
        <v>20.082799999999999</v>
      </c>
      <c r="U231" s="890"/>
      <c r="V231" s="13"/>
    </row>
    <row r="232" spans="1:22" ht="46.9" customHeight="1" x14ac:dyDescent="0.2">
      <c r="A232" s="1324"/>
      <c r="B232" s="1142"/>
      <c r="C232" s="1316"/>
      <c r="D232" s="1316"/>
      <c r="E232" s="1316"/>
      <c r="F232" s="1310"/>
      <c r="G232" s="208">
        <v>10.65</v>
      </c>
      <c r="H232" s="208">
        <v>4.76</v>
      </c>
      <c r="I232" s="208">
        <v>1.58</v>
      </c>
      <c r="J232" s="208"/>
      <c r="K232" s="208">
        <v>4.05</v>
      </c>
      <c r="L232" s="208">
        <v>1.54</v>
      </c>
      <c r="M232" s="208">
        <v>0.54</v>
      </c>
      <c r="N232" s="208"/>
      <c r="O232" s="656">
        <v>2.35</v>
      </c>
      <c r="P232" s="656">
        <v>0.47</v>
      </c>
      <c r="Q232" s="570">
        <v>2.85</v>
      </c>
      <c r="R232" s="570">
        <v>1.35</v>
      </c>
      <c r="S232" s="135"/>
      <c r="T232" s="755">
        <f t="shared" si="24"/>
        <v>13.946899999999999</v>
      </c>
      <c r="U232" s="890" t="s">
        <v>1102</v>
      </c>
      <c r="V232" s="13"/>
    </row>
    <row r="233" spans="1:22" ht="42.6" customHeight="1" x14ac:dyDescent="0.2">
      <c r="A233" s="1324"/>
      <c r="B233" s="1142"/>
      <c r="C233" s="1342" t="s">
        <v>794</v>
      </c>
      <c r="D233" s="1342" t="s">
        <v>794</v>
      </c>
      <c r="E233" s="1342" t="s">
        <v>794</v>
      </c>
      <c r="F233" s="1314" t="s">
        <v>794</v>
      </c>
      <c r="G233" s="208">
        <v>10.65</v>
      </c>
      <c r="H233" s="208">
        <v>4.76</v>
      </c>
      <c r="I233" s="208">
        <v>1.58</v>
      </c>
      <c r="J233" s="208"/>
      <c r="K233" s="208">
        <v>6.75</v>
      </c>
      <c r="L233" s="208">
        <v>4.2699999999999996</v>
      </c>
      <c r="M233" s="208">
        <v>0.54</v>
      </c>
      <c r="N233" s="208"/>
      <c r="O233" s="656">
        <v>2.35</v>
      </c>
      <c r="P233" s="656">
        <v>0.47</v>
      </c>
      <c r="Q233" s="570">
        <v>2.85</v>
      </c>
      <c r="R233" s="570">
        <v>0.41</v>
      </c>
      <c r="S233" s="135"/>
      <c r="T233" s="755">
        <f t="shared" si="24"/>
        <v>19.142799999999998</v>
      </c>
      <c r="U233" s="890" t="s">
        <v>1129</v>
      </c>
      <c r="V233" s="638"/>
    </row>
    <row r="234" spans="1:22" ht="42.6" customHeight="1" x14ac:dyDescent="0.2">
      <c r="A234" s="1324"/>
      <c r="B234" s="1142"/>
      <c r="C234" s="1316"/>
      <c r="D234" s="1316"/>
      <c r="E234" s="1316"/>
      <c r="F234" s="1310"/>
      <c r="G234" s="208">
        <v>10.65</v>
      </c>
      <c r="H234" s="208">
        <v>4.76</v>
      </c>
      <c r="I234" s="208">
        <v>1.58</v>
      </c>
      <c r="J234" s="208"/>
      <c r="K234" s="208">
        <v>4.05</v>
      </c>
      <c r="L234" s="208">
        <v>1.54</v>
      </c>
      <c r="M234" s="208">
        <v>0.54</v>
      </c>
      <c r="N234" s="208"/>
      <c r="O234" s="656">
        <v>2.35</v>
      </c>
      <c r="P234" s="656">
        <v>0.47</v>
      </c>
      <c r="Q234" s="570">
        <v>2.85</v>
      </c>
      <c r="R234" s="570">
        <v>1.35</v>
      </c>
      <c r="S234" s="135"/>
      <c r="T234" s="755">
        <f t="shared" si="24"/>
        <v>13.946899999999999</v>
      </c>
      <c r="U234" s="890" t="s">
        <v>1102</v>
      </c>
      <c r="V234" s="13"/>
    </row>
    <row r="235" spans="1:22" ht="42.6" customHeight="1" x14ac:dyDescent="0.2">
      <c r="A235" s="1324"/>
      <c r="B235" s="1142"/>
      <c r="C235" s="1342" t="s">
        <v>795</v>
      </c>
      <c r="D235" s="1342" t="s">
        <v>795</v>
      </c>
      <c r="E235" s="1342" t="s">
        <v>795</v>
      </c>
      <c r="F235" s="1314" t="s">
        <v>795</v>
      </c>
      <c r="G235" s="208">
        <v>10.65</v>
      </c>
      <c r="H235" s="208">
        <v>4.76</v>
      </c>
      <c r="I235" s="208">
        <v>1.58</v>
      </c>
      <c r="J235" s="208"/>
      <c r="K235" s="208">
        <v>6.75</v>
      </c>
      <c r="L235" s="208">
        <v>4.2699999999999996</v>
      </c>
      <c r="M235" s="208">
        <v>0.54</v>
      </c>
      <c r="N235" s="208"/>
      <c r="O235" s="656">
        <v>2.35</v>
      </c>
      <c r="P235" s="656">
        <v>0.47</v>
      </c>
      <c r="Q235" s="570">
        <v>2.85</v>
      </c>
      <c r="R235" s="570">
        <v>1.35</v>
      </c>
      <c r="S235" s="135"/>
      <c r="T235" s="755">
        <f t="shared" si="24"/>
        <v>20.082799999999999</v>
      </c>
      <c r="U235" s="890"/>
      <c r="V235" s="13"/>
    </row>
    <row r="236" spans="1:22" ht="42.6" customHeight="1" x14ac:dyDescent="0.2">
      <c r="A236" s="1324"/>
      <c r="B236" s="1142"/>
      <c r="C236" s="1316"/>
      <c r="D236" s="1316"/>
      <c r="E236" s="1316"/>
      <c r="F236" s="1310"/>
      <c r="G236" s="208">
        <v>10.65</v>
      </c>
      <c r="H236" s="208">
        <v>4.76</v>
      </c>
      <c r="I236" s="208">
        <v>1.58</v>
      </c>
      <c r="J236" s="208"/>
      <c r="K236" s="208">
        <v>4.05</v>
      </c>
      <c r="L236" s="208">
        <v>1.54</v>
      </c>
      <c r="M236" s="208">
        <v>0.54</v>
      </c>
      <c r="N236" s="208"/>
      <c r="O236" s="656">
        <v>2.35</v>
      </c>
      <c r="P236" s="656">
        <v>0.47</v>
      </c>
      <c r="Q236" s="570">
        <v>2.85</v>
      </c>
      <c r="R236" s="570">
        <v>1.35</v>
      </c>
      <c r="S236" s="135"/>
      <c r="T236" s="755">
        <f t="shared" si="24"/>
        <v>13.946899999999999</v>
      </c>
      <c r="U236" s="890" t="s">
        <v>1102</v>
      </c>
      <c r="V236" s="13"/>
    </row>
    <row r="237" spans="1:22" ht="42.6" customHeight="1" x14ac:dyDescent="0.2">
      <c r="A237" s="1324"/>
      <c r="B237" s="1142"/>
      <c r="C237" s="1342" t="s">
        <v>796</v>
      </c>
      <c r="D237" s="1342" t="s">
        <v>796</v>
      </c>
      <c r="E237" s="1342" t="s">
        <v>796</v>
      </c>
      <c r="F237" s="1314" t="s">
        <v>796</v>
      </c>
      <c r="G237" s="208">
        <v>10.65</v>
      </c>
      <c r="H237" s="208">
        <v>4.76</v>
      </c>
      <c r="I237" s="208">
        <v>1.58</v>
      </c>
      <c r="J237" s="208"/>
      <c r="K237" s="208">
        <v>6.75</v>
      </c>
      <c r="L237" s="208">
        <v>4.2699999999999996</v>
      </c>
      <c r="M237" s="208">
        <v>0.54</v>
      </c>
      <c r="N237" s="208"/>
      <c r="O237" s="656">
        <v>2.35</v>
      </c>
      <c r="P237" s="656">
        <v>0.47</v>
      </c>
      <c r="Q237" s="570">
        <v>2.85</v>
      </c>
      <c r="R237" s="570">
        <v>1.35</v>
      </c>
      <c r="S237" s="135"/>
      <c r="T237" s="755">
        <f t="shared" si="24"/>
        <v>20.082799999999999</v>
      </c>
      <c r="U237" s="890"/>
      <c r="V237" s="13"/>
    </row>
    <row r="238" spans="1:22" ht="42.6" customHeight="1" x14ac:dyDescent="0.2">
      <c r="A238" s="1324"/>
      <c r="B238" s="1142"/>
      <c r="C238" s="1316"/>
      <c r="D238" s="1316"/>
      <c r="E238" s="1316"/>
      <c r="F238" s="1310"/>
      <c r="G238" s="208">
        <v>10.65</v>
      </c>
      <c r="H238" s="208">
        <v>4.76</v>
      </c>
      <c r="I238" s="208">
        <v>1.58</v>
      </c>
      <c r="J238" s="208"/>
      <c r="K238" s="208">
        <v>4.05</v>
      </c>
      <c r="L238" s="208">
        <v>1.54</v>
      </c>
      <c r="M238" s="208">
        <v>0.54</v>
      </c>
      <c r="N238" s="208"/>
      <c r="O238" s="656">
        <v>2.35</v>
      </c>
      <c r="P238" s="656">
        <v>0.47</v>
      </c>
      <c r="Q238" s="570">
        <v>2.85</v>
      </c>
      <c r="R238" s="570">
        <v>1.35</v>
      </c>
      <c r="S238" s="135"/>
      <c r="T238" s="755">
        <f t="shared" si="24"/>
        <v>13.946899999999999</v>
      </c>
      <c r="U238" s="890" t="s">
        <v>1102</v>
      </c>
      <c r="V238" s="13"/>
    </row>
    <row r="239" spans="1:22" ht="42.6" customHeight="1" x14ac:dyDescent="0.2">
      <c r="A239" s="1324"/>
      <c r="B239" s="1142"/>
      <c r="C239" s="1342" t="s">
        <v>797</v>
      </c>
      <c r="D239" s="1342" t="s">
        <v>797</v>
      </c>
      <c r="E239" s="1342" t="s">
        <v>797</v>
      </c>
      <c r="F239" s="1314" t="s">
        <v>797</v>
      </c>
      <c r="G239" s="208">
        <v>10.65</v>
      </c>
      <c r="H239" s="208">
        <v>4.76</v>
      </c>
      <c r="I239" s="208">
        <v>1.58</v>
      </c>
      <c r="J239" s="208"/>
      <c r="K239" s="208">
        <v>6.75</v>
      </c>
      <c r="L239" s="208">
        <v>4.2699999999999996</v>
      </c>
      <c r="M239" s="208">
        <v>0.54</v>
      </c>
      <c r="N239" s="208"/>
      <c r="O239" s="656">
        <v>2.35</v>
      </c>
      <c r="P239" s="656">
        <v>0.47</v>
      </c>
      <c r="Q239" s="570">
        <v>2.85</v>
      </c>
      <c r="R239" s="570">
        <v>0.95</v>
      </c>
      <c r="S239" s="135"/>
      <c r="T239" s="755">
        <f t="shared" si="24"/>
        <v>19.682799999999997</v>
      </c>
      <c r="U239" s="890"/>
      <c r="V239" s="13"/>
    </row>
    <row r="240" spans="1:22" ht="42.6" customHeight="1" x14ac:dyDescent="0.2">
      <c r="A240" s="1324"/>
      <c r="B240" s="1142"/>
      <c r="C240" s="1316"/>
      <c r="D240" s="1316"/>
      <c r="E240" s="1316"/>
      <c r="F240" s="1310"/>
      <c r="G240" s="208">
        <v>10.65</v>
      </c>
      <c r="H240" s="208">
        <v>4.76</v>
      </c>
      <c r="I240" s="208">
        <v>1.58</v>
      </c>
      <c r="J240" s="208"/>
      <c r="K240" s="208">
        <v>4.05</v>
      </c>
      <c r="L240" s="208">
        <v>1.54</v>
      </c>
      <c r="M240" s="208">
        <v>0.54</v>
      </c>
      <c r="N240" s="208"/>
      <c r="O240" s="656">
        <v>2.35</v>
      </c>
      <c r="P240" s="656">
        <v>0.47</v>
      </c>
      <c r="Q240" s="570">
        <v>2.85</v>
      </c>
      <c r="R240" s="570">
        <v>0.95</v>
      </c>
      <c r="S240" s="135"/>
      <c r="T240" s="755">
        <f t="shared" si="24"/>
        <v>13.546899999999999</v>
      </c>
      <c r="U240" s="890" t="s">
        <v>1102</v>
      </c>
      <c r="V240" s="13"/>
    </row>
    <row r="241" spans="1:22" ht="42.6" customHeight="1" x14ac:dyDescent="0.2">
      <c r="A241" s="1324"/>
      <c r="B241" s="1142"/>
      <c r="C241" s="1342" t="s">
        <v>798</v>
      </c>
      <c r="D241" s="1342" t="s">
        <v>798</v>
      </c>
      <c r="E241" s="1342" t="s">
        <v>798</v>
      </c>
      <c r="F241" s="1314" t="s">
        <v>798</v>
      </c>
      <c r="G241" s="208">
        <v>10.65</v>
      </c>
      <c r="H241" s="208">
        <v>4.76</v>
      </c>
      <c r="I241" s="208">
        <v>1.58</v>
      </c>
      <c r="J241" s="208"/>
      <c r="K241" s="208">
        <v>6.75</v>
      </c>
      <c r="L241" s="208">
        <v>4.2699999999999996</v>
      </c>
      <c r="M241" s="208">
        <v>0.54</v>
      </c>
      <c r="N241" s="208"/>
      <c r="O241" s="656">
        <v>2.35</v>
      </c>
      <c r="P241" s="656">
        <v>0.47</v>
      </c>
      <c r="Q241" s="570">
        <v>2.85</v>
      </c>
      <c r="R241" s="570">
        <v>1.35</v>
      </c>
      <c r="S241" s="135"/>
      <c r="T241" s="755">
        <f>SUM(K241:M241)*1.13+SUM(O241:R241)</f>
        <v>20.082799999999999</v>
      </c>
      <c r="U241" s="890"/>
      <c r="V241" s="13"/>
    </row>
    <row r="242" spans="1:22" ht="42.6" customHeight="1" x14ac:dyDescent="0.2">
      <c r="A242" s="1324"/>
      <c r="B242" s="1142"/>
      <c r="C242" s="1316"/>
      <c r="D242" s="1316"/>
      <c r="E242" s="1316"/>
      <c r="F242" s="1310"/>
      <c r="G242" s="208">
        <v>10.65</v>
      </c>
      <c r="H242" s="208">
        <v>4.76</v>
      </c>
      <c r="I242" s="208">
        <v>1.58</v>
      </c>
      <c r="J242" s="650"/>
      <c r="K242" s="208">
        <v>4.05</v>
      </c>
      <c r="L242" s="208">
        <v>1.54</v>
      </c>
      <c r="M242" s="208">
        <v>0.54</v>
      </c>
      <c r="N242" s="208"/>
      <c r="O242" s="656">
        <v>2.35</v>
      </c>
      <c r="P242" s="656">
        <v>0.47</v>
      </c>
      <c r="Q242" s="570">
        <v>2.85</v>
      </c>
      <c r="R242" s="570">
        <v>1.35</v>
      </c>
      <c r="S242" s="135"/>
      <c r="T242" s="755">
        <f t="shared" si="24"/>
        <v>13.946899999999999</v>
      </c>
      <c r="U242" s="890" t="s">
        <v>1102</v>
      </c>
      <c r="V242" s="13"/>
    </row>
    <row r="243" spans="1:22" ht="42.6" customHeight="1" x14ac:dyDescent="0.2">
      <c r="A243" s="1324"/>
      <c r="B243" s="1142"/>
      <c r="C243" s="1342" t="s">
        <v>799</v>
      </c>
      <c r="D243" s="1342" t="s">
        <v>799</v>
      </c>
      <c r="E243" s="1342" t="s">
        <v>799</v>
      </c>
      <c r="F243" s="1314" t="s">
        <v>799</v>
      </c>
      <c r="G243" s="208">
        <v>10.65</v>
      </c>
      <c r="H243" s="208">
        <v>4.76</v>
      </c>
      <c r="I243" s="208">
        <v>1.58</v>
      </c>
      <c r="J243" s="650"/>
      <c r="K243" s="208">
        <v>6.75</v>
      </c>
      <c r="L243" s="208">
        <v>4.2699999999999996</v>
      </c>
      <c r="M243" s="208">
        <v>0.54</v>
      </c>
      <c r="N243" s="208"/>
      <c r="O243" s="656">
        <v>2.35</v>
      </c>
      <c r="P243" s="656">
        <v>0.47</v>
      </c>
      <c r="Q243" s="570">
        <v>2.85</v>
      </c>
      <c r="R243" s="570">
        <v>1.35</v>
      </c>
      <c r="S243" s="135"/>
      <c r="T243" s="755">
        <f t="shared" si="24"/>
        <v>20.082799999999999</v>
      </c>
      <c r="U243" s="890"/>
      <c r="V243" s="13"/>
    </row>
    <row r="244" spans="1:22" ht="42.6" customHeight="1" thickBot="1" x14ac:dyDescent="0.25">
      <c r="A244" s="1324"/>
      <c r="B244" s="1142"/>
      <c r="C244" s="1316"/>
      <c r="D244" s="1316"/>
      <c r="E244" s="1316"/>
      <c r="F244" s="1310"/>
      <c r="G244" s="208">
        <v>10.65</v>
      </c>
      <c r="H244" s="208">
        <v>4.76</v>
      </c>
      <c r="I244" s="208">
        <v>1.58</v>
      </c>
      <c r="J244" s="208"/>
      <c r="K244" s="208">
        <v>4.05</v>
      </c>
      <c r="L244" s="208">
        <v>1.54</v>
      </c>
      <c r="M244" s="208">
        <v>0.54</v>
      </c>
      <c r="N244" s="208"/>
      <c r="O244" s="656">
        <v>2.35</v>
      </c>
      <c r="P244" s="656">
        <v>0.47</v>
      </c>
      <c r="Q244" s="570">
        <v>2.85</v>
      </c>
      <c r="R244" s="570">
        <v>1.35</v>
      </c>
      <c r="S244" s="135"/>
      <c r="T244" s="755">
        <f t="shared" si="24"/>
        <v>13.946899999999999</v>
      </c>
      <c r="U244" s="890" t="s">
        <v>1102</v>
      </c>
      <c r="V244" s="13"/>
    </row>
    <row r="245" spans="1:22" ht="162.75" customHeight="1" x14ac:dyDescent="0.2">
      <c r="A245" s="1203">
        <v>34</v>
      </c>
      <c r="B245" s="1320" t="s">
        <v>266</v>
      </c>
      <c r="C245" s="184" t="s">
        <v>267</v>
      </c>
      <c r="D245" s="184" t="s">
        <v>267</v>
      </c>
      <c r="E245" s="184" t="s">
        <v>267</v>
      </c>
      <c r="F245" s="189" t="s">
        <v>267</v>
      </c>
      <c r="G245" s="154" t="s">
        <v>268</v>
      </c>
      <c r="H245" s="172"/>
      <c r="I245" s="172"/>
      <c r="J245" s="172"/>
      <c r="K245" s="172">
        <v>5.3</v>
      </c>
      <c r="L245" s="172">
        <v>0.9</v>
      </c>
      <c r="M245" s="172">
        <v>0.4</v>
      </c>
      <c r="N245" s="172"/>
      <c r="O245" s="659">
        <v>0.5</v>
      </c>
      <c r="P245" s="659">
        <v>2</v>
      </c>
      <c r="Q245" s="536">
        <v>2.85</v>
      </c>
      <c r="R245" s="536">
        <v>1.35</v>
      </c>
      <c r="S245" s="134"/>
      <c r="T245" s="877">
        <f>SUM(K245:M245)*1.13+SUM(O245:R245)</f>
        <v>14.157999999999999</v>
      </c>
      <c r="U245" s="883"/>
      <c r="V245" s="13"/>
    </row>
    <row r="246" spans="1:22" ht="39.950000000000003" customHeight="1" x14ac:dyDescent="0.2">
      <c r="A246" s="1376"/>
      <c r="B246" s="1321"/>
      <c r="C246" s="234" t="s">
        <v>269</v>
      </c>
      <c r="D246" s="234" t="s">
        <v>270</v>
      </c>
      <c r="E246" s="234" t="s">
        <v>269</v>
      </c>
      <c r="F246" s="190" t="s">
        <v>269</v>
      </c>
      <c r="G246" s="208"/>
      <c r="H246" s="208"/>
      <c r="I246" s="208"/>
      <c r="J246" s="208"/>
      <c r="K246" s="208">
        <v>5.3</v>
      </c>
      <c r="L246" s="208">
        <v>0.9</v>
      </c>
      <c r="M246" s="208">
        <v>0.4</v>
      </c>
      <c r="N246" s="208"/>
      <c r="O246" s="656">
        <v>0.5</v>
      </c>
      <c r="P246" s="656">
        <v>3.5</v>
      </c>
      <c r="Q246" s="570">
        <v>2.85</v>
      </c>
      <c r="R246" s="570">
        <v>1.35</v>
      </c>
      <c r="S246" s="135"/>
      <c r="T246" s="755">
        <f>SUM(K246:M246)*1.13+SUM(O246:R246)</f>
        <v>15.657999999999999</v>
      </c>
      <c r="U246" s="875"/>
      <c r="V246" s="13"/>
    </row>
    <row r="247" spans="1:22" ht="39.950000000000003" customHeight="1" x14ac:dyDescent="0.2">
      <c r="A247" s="1376"/>
      <c r="B247" s="1321"/>
      <c r="C247" s="234" t="s">
        <v>271</v>
      </c>
      <c r="D247" s="234" t="s">
        <v>271</v>
      </c>
      <c r="E247" s="234" t="s">
        <v>271</v>
      </c>
      <c r="F247" s="190" t="s">
        <v>271</v>
      </c>
      <c r="G247" s="208"/>
      <c r="H247" s="208"/>
      <c r="I247" s="208"/>
      <c r="J247" s="208"/>
      <c r="K247" s="208">
        <v>5.3</v>
      </c>
      <c r="L247" s="208">
        <v>0.9</v>
      </c>
      <c r="M247" s="208">
        <v>0.4</v>
      </c>
      <c r="N247" s="208"/>
      <c r="O247" s="656">
        <v>1</v>
      </c>
      <c r="P247" s="656">
        <v>2.5</v>
      </c>
      <c r="Q247" s="570">
        <v>2.85</v>
      </c>
      <c r="R247" s="570">
        <v>1.35</v>
      </c>
      <c r="S247" s="135"/>
      <c r="T247" s="755">
        <f>SUM(K247:M247)*1.13+SUM(O247:R247)</f>
        <v>15.157999999999999</v>
      </c>
      <c r="U247" s="875"/>
      <c r="V247" s="13"/>
    </row>
    <row r="248" spans="1:22" ht="39.950000000000003" customHeight="1" x14ac:dyDescent="0.2">
      <c r="A248" s="1376"/>
      <c r="B248" s="1321"/>
      <c r="C248" s="234" t="s">
        <v>272</v>
      </c>
      <c r="D248" s="234" t="s">
        <v>272</v>
      </c>
      <c r="E248" s="234" t="s">
        <v>272</v>
      </c>
      <c r="F248" s="190" t="s">
        <v>272</v>
      </c>
      <c r="G248" s="208"/>
      <c r="H248" s="208"/>
      <c r="I248" s="208"/>
      <c r="J248" s="208"/>
      <c r="K248" s="208">
        <v>5.3</v>
      </c>
      <c r="L248" s="208">
        <v>0.9</v>
      </c>
      <c r="M248" s="208">
        <v>0.4</v>
      </c>
      <c r="N248" s="208"/>
      <c r="O248" s="656">
        <v>0.5</v>
      </c>
      <c r="P248" s="656">
        <v>3.5</v>
      </c>
      <c r="Q248" s="570">
        <v>2.85</v>
      </c>
      <c r="R248" s="570">
        <v>1.35</v>
      </c>
      <c r="S248" s="135"/>
      <c r="T248" s="755">
        <f>SUM(K248:M248)*1.13+SUM(O248:R248)</f>
        <v>15.657999999999999</v>
      </c>
      <c r="U248" s="875"/>
      <c r="V248" s="13"/>
    </row>
    <row r="249" spans="1:22" ht="39.950000000000003" customHeight="1" x14ac:dyDescent="0.2">
      <c r="A249" s="1376"/>
      <c r="B249" s="1321"/>
      <c r="C249" s="1347" t="s">
        <v>273</v>
      </c>
      <c r="D249" s="1347" t="s">
        <v>273</v>
      </c>
      <c r="E249" s="1347" t="s">
        <v>273</v>
      </c>
      <c r="F249" s="190" t="s">
        <v>800</v>
      </c>
      <c r="G249" s="208"/>
      <c r="H249" s="208"/>
      <c r="I249" s="208"/>
      <c r="J249" s="208"/>
      <c r="K249" s="208">
        <v>5.3</v>
      </c>
      <c r="L249" s="208">
        <v>0.9</v>
      </c>
      <c r="M249" s="208">
        <v>0.4</v>
      </c>
      <c r="N249" s="208"/>
      <c r="O249" s="656">
        <v>0.5</v>
      </c>
      <c r="P249" s="656">
        <v>2.5</v>
      </c>
      <c r="Q249" s="570">
        <v>2.85</v>
      </c>
      <c r="R249" s="570">
        <v>1.35</v>
      </c>
      <c r="S249" s="135"/>
      <c r="T249" s="755">
        <f t="shared" ref="T249" si="25">SUM(K249:M249)*1.13+SUM(O249:R249)</f>
        <v>14.657999999999999</v>
      </c>
      <c r="U249" s="875"/>
      <c r="V249" s="13"/>
    </row>
    <row r="250" spans="1:22" ht="39.950000000000003" customHeight="1" x14ac:dyDescent="0.2">
      <c r="A250" s="1376"/>
      <c r="B250" s="1321"/>
      <c r="C250" s="1347"/>
      <c r="D250" s="1347"/>
      <c r="E250" s="1347"/>
      <c r="F250" s="190" t="s">
        <v>801</v>
      </c>
      <c r="G250" s="208"/>
      <c r="H250" s="208"/>
      <c r="I250" s="208"/>
      <c r="J250" s="208"/>
      <c r="K250" s="208">
        <v>5.3</v>
      </c>
      <c r="L250" s="208">
        <v>0.9</v>
      </c>
      <c r="M250" s="208">
        <v>0.4</v>
      </c>
      <c r="N250" s="208"/>
      <c r="O250" s="656">
        <v>0.5</v>
      </c>
      <c r="P250" s="656">
        <v>2.5</v>
      </c>
      <c r="Q250" s="570">
        <v>2.85</v>
      </c>
      <c r="R250" s="570">
        <v>1.35</v>
      </c>
      <c r="S250" s="135"/>
      <c r="T250" s="755">
        <f>SUM(K250:M250)*1.13+SUM(O250:R250)</f>
        <v>14.657999999999999</v>
      </c>
      <c r="U250" s="875"/>
      <c r="V250" s="13"/>
    </row>
    <row r="251" spans="1:22" ht="39.950000000000003" customHeight="1" x14ac:dyDescent="0.2">
      <c r="A251" s="1376"/>
      <c r="B251" s="1321"/>
      <c r="C251" s="1347" t="s">
        <v>274</v>
      </c>
      <c r="D251" s="1347" t="s">
        <v>275</v>
      </c>
      <c r="E251" s="1347" t="s">
        <v>274</v>
      </c>
      <c r="F251" s="190" t="s">
        <v>802</v>
      </c>
      <c r="G251" s="208"/>
      <c r="H251" s="208"/>
      <c r="I251" s="208"/>
      <c r="J251" s="208"/>
      <c r="K251" s="208">
        <v>5.3</v>
      </c>
      <c r="L251" s="208">
        <v>0.9</v>
      </c>
      <c r="M251" s="208">
        <v>0.4</v>
      </c>
      <c r="N251" s="208"/>
      <c r="O251" s="656">
        <v>0.5</v>
      </c>
      <c r="P251" s="656">
        <v>2.5</v>
      </c>
      <c r="Q251" s="570">
        <v>2.85</v>
      </c>
      <c r="R251" s="570">
        <v>1.35</v>
      </c>
      <c r="S251" s="135"/>
      <c r="T251" s="755">
        <f t="shared" ref="T251" si="26">SUM(K251:M251)*1.13+SUM(O251:R251)</f>
        <v>14.657999999999999</v>
      </c>
      <c r="U251" s="875"/>
      <c r="V251" s="13"/>
    </row>
    <row r="252" spans="1:22" ht="39.950000000000003" customHeight="1" x14ac:dyDescent="0.2">
      <c r="A252" s="1376"/>
      <c r="B252" s="1321"/>
      <c r="C252" s="1347"/>
      <c r="D252" s="1347"/>
      <c r="E252" s="1347"/>
      <c r="F252" s="190" t="s">
        <v>803</v>
      </c>
      <c r="G252" s="208"/>
      <c r="H252" s="208"/>
      <c r="I252" s="208"/>
      <c r="J252" s="208"/>
      <c r="K252" s="208">
        <v>5.3</v>
      </c>
      <c r="L252" s="208">
        <v>0.9</v>
      </c>
      <c r="M252" s="208">
        <v>0.4</v>
      </c>
      <c r="N252" s="208"/>
      <c r="O252" s="656">
        <v>0.5</v>
      </c>
      <c r="P252" s="656">
        <v>2.5</v>
      </c>
      <c r="Q252" s="570">
        <v>2.85</v>
      </c>
      <c r="R252" s="570">
        <v>1.35</v>
      </c>
      <c r="S252" s="135"/>
      <c r="T252" s="755">
        <f>SUM(K252:M252)*1.13+SUM(O252:R252)</f>
        <v>14.657999999999999</v>
      </c>
      <c r="U252" s="875"/>
      <c r="V252" s="13"/>
    </row>
    <row r="253" spans="1:22" ht="39.950000000000003" customHeight="1" x14ac:dyDescent="0.2">
      <c r="A253" s="1376"/>
      <c r="B253" s="1321"/>
      <c r="C253" s="234" t="s">
        <v>276</v>
      </c>
      <c r="D253" s="234" t="s">
        <v>276</v>
      </c>
      <c r="E253" s="234" t="s">
        <v>276</v>
      </c>
      <c r="F253" s="190" t="s">
        <v>276</v>
      </c>
      <c r="G253" s="208"/>
      <c r="H253" s="208"/>
      <c r="I253" s="208"/>
      <c r="J253" s="208"/>
      <c r="K253" s="208">
        <v>5.3</v>
      </c>
      <c r="L253" s="208">
        <v>0.9</v>
      </c>
      <c r="M253" s="208">
        <v>0.4</v>
      </c>
      <c r="N253" s="208"/>
      <c r="O253" s="656">
        <v>2</v>
      </c>
      <c r="P253" s="208"/>
      <c r="Q253" s="570">
        <v>2.85</v>
      </c>
      <c r="R253" s="570">
        <v>1.35</v>
      </c>
      <c r="S253" s="135"/>
      <c r="T253" s="755">
        <f>SUM(K253:M253)*1.13+SUM(O253:R253)</f>
        <v>13.657999999999999</v>
      </c>
      <c r="U253" s="875"/>
      <c r="V253" s="13"/>
    </row>
    <row r="254" spans="1:22" ht="39.950000000000003" customHeight="1" x14ac:dyDescent="0.2">
      <c r="A254" s="1376"/>
      <c r="B254" s="1321"/>
      <c r="C254" s="234" t="s">
        <v>277</v>
      </c>
      <c r="D254" s="234" t="s">
        <v>277</v>
      </c>
      <c r="E254" s="234" t="s">
        <v>277</v>
      </c>
      <c r="F254" s="190" t="s">
        <v>277</v>
      </c>
      <c r="G254" s="208"/>
      <c r="H254" s="208"/>
      <c r="I254" s="208"/>
      <c r="J254" s="208"/>
      <c r="K254" s="208">
        <v>5.3</v>
      </c>
      <c r="L254" s="208">
        <v>0.9</v>
      </c>
      <c r="M254" s="208">
        <v>0.4</v>
      </c>
      <c r="N254" s="208"/>
      <c r="O254" s="656">
        <v>2.36</v>
      </c>
      <c r="P254" s="208"/>
      <c r="Q254" s="570">
        <v>2.85</v>
      </c>
      <c r="R254" s="570">
        <v>1.35</v>
      </c>
      <c r="S254" s="135"/>
      <c r="T254" s="755">
        <f>SUM(K254:M254)*1.13+SUM(O254:R254)</f>
        <v>14.018000000000001</v>
      </c>
      <c r="U254" s="875"/>
      <c r="V254" s="13"/>
    </row>
    <row r="255" spans="1:22" ht="39.950000000000003" customHeight="1" x14ac:dyDescent="0.2">
      <c r="A255" s="1376"/>
      <c r="B255" s="1321"/>
      <c r="C255" s="513" t="s">
        <v>804</v>
      </c>
      <c r="D255" s="1331"/>
      <c r="E255" s="1331"/>
      <c r="F255" s="190" t="s">
        <v>804</v>
      </c>
      <c r="G255" s="208"/>
      <c r="H255" s="208"/>
      <c r="I255" s="208"/>
      <c r="J255" s="208"/>
      <c r="K255" s="208">
        <v>5.3</v>
      </c>
      <c r="L255" s="208"/>
      <c r="M255" s="208"/>
      <c r="N255" s="208"/>
      <c r="O255" s="656">
        <v>2</v>
      </c>
      <c r="P255" s="208"/>
      <c r="Q255" s="570">
        <v>2.85</v>
      </c>
      <c r="R255" s="570">
        <v>1.35</v>
      </c>
      <c r="S255" s="135"/>
      <c r="T255" s="755">
        <f t="shared" ref="T255" si="27">SUM(K255:M255)*1.13+SUM(O255:R255)</f>
        <v>12.188999999999998</v>
      </c>
      <c r="U255" s="875"/>
      <c r="V255" s="13"/>
    </row>
    <row r="256" spans="1:22" ht="39.950000000000003" customHeight="1" x14ac:dyDescent="0.2">
      <c r="A256" s="1376"/>
      <c r="B256" s="1321"/>
      <c r="C256" s="513" t="s">
        <v>805</v>
      </c>
      <c r="D256" s="1331"/>
      <c r="E256" s="1331"/>
      <c r="F256" s="190" t="s">
        <v>805</v>
      </c>
      <c r="G256" s="208"/>
      <c r="H256" s="208"/>
      <c r="I256" s="208"/>
      <c r="J256" s="208"/>
      <c r="K256" s="208">
        <v>5.3</v>
      </c>
      <c r="L256" s="208"/>
      <c r="M256" s="208"/>
      <c r="N256" s="208"/>
      <c r="O256" s="656">
        <v>2</v>
      </c>
      <c r="P256" s="208"/>
      <c r="Q256" s="570">
        <v>2.85</v>
      </c>
      <c r="R256" s="570">
        <v>1.35</v>
      </c>
      <c r="S256" s="135"/>
      <c r="T256" s="755">
        <f>SUM(K256:M256)*1.13+SUM(O256:R256)</f>
        <v>12.188999999999998</v>
      </c>
      <c r="U256" s="875"/>
      <c r="V256" s="13"/>
    </row>
    <row r="257" spans="1:22" ht="39.950000000000003" customHeight="1" thickBot="1" x14ac:dyDescent="0.25">
      <c r="A257" s="1204"/>
      <c r="B257" s="1322"/>
      <c r="C257" s="492" t="s">
        <v>278</v>
      </c>
      <c r="D257" s="195"/>
      <c r="E257" s="195"/>
      <c r="F257" s="191" t="s">
        <v>278</v>
      </c>
      <c r="G257" s="209"/>
      <c r="H257" s="209"/>
      <c r="I257" s="209"/>
      <c r="J257" s="209"/>
      <c r="K257" s="209">
        <v>5.3</v>
      </c>
      <c r="L257" s="209"/>
      <c r="M257" s="209"/>
      <c r="N257" s="209"/>
      <c r="O257" s="658">
        <v>2.13</v>
      </c>
      <c r="P257" s="209"/>
      <c r="Q257" s="746">
        <v>2.85</v>
      </c>
      <c r="R257" s="746">
        <v>1.35</v>
      </c>
      <c r="S257" s="151"/>
      <c r="T257" s="878">
        <f>SUM(K257:M257)*1.13+SUM(O257:R257)</f>
        <v>12.318999999999999</v>
      </c>
      <c r="U257" s="882"/>
      <c r="V257" s="13"/>
    </row>
    <row r="258" spans="1:22" ht="39.950000000000003" customHeight="1" x14ac:dyDescent="0.2">
      <c r="A258" s="1203">
        <v>35</v>
      </c>
      <c r="B258" s="1413" t="s">
        <v>480</v>
      </c>
      <c r="C258" s="1290" t="s">
        <v>855</v>
      </c>
      <c r="D258" s="1409"/>
      <c r="E258" s="1410"/>
      <c r="F258" s="529" t="s">
        <v>855</v>
      </c>
      <c r="G258" s="172">
        <v>30</v>
      </c>
      <c r="H258" s="172">
        <v>10</v>
      </c>
      <c r="I258" s="172">
        <v>9</v>
      </c>
      <c r="J258" s="172"/>
      <c r="K258" s="172">
        <v>9.8000000000000007</v>
      </c>
      <c r="L258" s="172">
        <v>4.5</v>
      </c>
      <c r="M258" s="172">
        <v>4.5</v>
      </c>
      <c r="N258" s="172"/>
      <c r="O258" s="172"/>
      <c r="P258" s="172"/>
      <c r="Q258" s="536">
        <v>2.85</v>
      </c>
      <c r="R258" s="536">
        <v>0.40500000000000003</v>
      </c>
      <c r="S258" s="134"/>
      <c r="T258" s="877">
        <f t="shared" ref="T258:T285" si="28">SUM(K258:M258)*1.13+SUM(O258:R258)</f>
        <v>24.498999999999999</v>
      </c>
      <c r="U258" s="895"/>
      <c r="V258" s="13"/>
    </row>
    <row r="259" spans="1:22" ht="39.950000000000003" customHeight="1" x14ac:dyDescent="0.2">
      <c r="A259" s="1376"/>
      <c r="B259" s="1414"/>
      <c r="C259" s="525" t="s">
        <v>599</v>
      </c>
      <c r="D259" s="460" t="s">
        <v>599</v>
      </c>
      <c r="E259" s="526" t="s">
        <v>599</v>
      </c>
      <c r="F259" s="523" t="s">
        <v>599</v>
      </c>
      <c r="G259" s="208">
        <v>30</v>
      </c>
      <c r="H259" s="208">
        <v>10</v>
      </c>
      <c r="I259" s="208">
        <v>9</v>
      </c>
      <c r="J259" s="208"/>
      <c r="K259" s="208">
        <v>9.8000000000000007</v>
      </c>
      <c r="L259" s="208">
        <v>4.5</v>
      </c>
      <c r="M259" s="208">
        <v>4.5</v>
      </c>
      <c r="N259" s="208"/>
      <c r="O259" s="208"/>
      <c r="P259" s="208"/>
      <c r="Q259" s="570">
        <v>2.85</v>
      </c>
      <c r="R259" s="570">
        <v>0.40500000000000003</v>
      </c>
      <c r="S259" s="135"/>
      <c r="T259" s="755">
        <f t="shared" si="28"/>
        <v>24.498999999999999</v>
      </c>
      <c r="U259" s="896"/>
      <c r="V259" s="13"/>
    </row>
    <row r="260" spans="1:22" ht="39.950000000000003" customHeight="1" x14ac:dyDescent="0.2">
      <c r="A260" s="1376"/>
      <c r="B260" s="1414"/>
      <c r="C260" s="525" t="s">
        <v>600</v>
      </c>
      <c r="D260" s="460" t="s">
        <v>600</v>
      </c>
      <c r="E260" s="526" t="s">
        <v>600</v>
      </c>
      <c r="F260" s="523" t="s">
        <v>600</v>
      </c>
      <c r="G260" s="208">
        <v>30</v>
      </c>
      <c r="H260" s="208">
        <v>10</v>
      </c>
      <c r="I260" s="208">
        <v>9</v>
      </c>
      <c r="J260" s="208"/>
      <c r="K260" s="208">
        <v>9.8000000000000007</v>
      </c>
      <c r="L260" s="208">
        <v>4.5</v>
      </c>
      <c r="M260" s="208">
        <v>4.5</v>
      </c>
      <c r="N260" s="208"/>
      <c r="O260" s="208"/>
      <c r="P260" s="208"/>
      <c r="Q260" s="570">
        <v>2.85</v>
      </c>
      <c r="R260" s="570">
        <v>0.40500000000000003</v>
      </c>
      <c r="S260" s="135"/>
      <c r="T260" s="755">
        <f t="shared" si="28"/>
        <v>24.498999999999999</v>
      </c>
      <c r="U260" s="896"/>
      <c r="V260" s="13"/>
    </row>
    <row r="261" spans="1:22" ht="39.950000000000003" customHeight="1" x14ac:dyDescent="0.2">
      <c r="A261" s="1376"/>
      <c r="B261" s="1414"/>
      <c r="C261" s="525" t="s">
        <v>601</v>
      </c>
      <c r="D261" s="460" t="s">
        <v>601</v>
      </c>
      <c r="E261" s="526" t="s">
        <v>601</v>
      </c>
      <c r="F261" s="523" t="s">
        <v>601</v>
      </c>
      <c r="G261" s="208">
        <v>30</v>
      </c>
      <c r="H261" s="208">
        <v>10</v>
      </c>
      <c r="I261" s="208">
        <v>9</v>
      </c>
      <c r="J261" s="208"/>
      <c r="K261" s="208">
        <v>9.8000000000000007</v>
      </c>
      <c r="L261" s="208">
        <v>4.5</v>
      </c>
      <c r="M261" s="208">
        <v>4.5</v>
      </c>
      <c r="N261" s="208"/>
      <c r="O261" s="208"/>
      <c r="P261" s="208"/>
      <c r="Q261" s="570">
        <v>2.85</v>
      </c>
      <c r="R261" s="570">
        <v>0.40500000000000003</v>
      </c>
      <c r="S261" s="135"/>
      <c r="T261" s="755">
        <f t="shared" si="28"/>
        <v>24.498999999999999</v>
      </c>
      <c r="U261" s="896"/>
      <c r="V261" s="13"/>
    </row>
    <row r="262" spans="1:22" ht="39.950000000000003" customHeight="1" x14ac:dyDescent="0.2">
      <c r="A262" s="1376"/>
      <c r="B262" s="1414"/>
      <c r="C262" s="525" t="s">
        <v>602</v>
      </c>
      <c r="D262" s="460" t="s">
        <v>602</v>
      </c>
      <c r="E262" s="526" t="s">
        <v>602</v>
      </c>
      <c r="F262" s="523" t="s">
        <v>602</v>
      </c>
      <c r="G262" s="208">
        <v>30</v>
      </c>
      <c r="H262" s="208">
        <v>10</v>
      </c>
      <c r="I262" s="208">
        <v>9</v>
      </c>
      <c r="J262" s="208"/>
      <c r="K262" s="208">
        <v>9.8000000000000007</v>
      </c>
      <c r="L262" s="208">
        <v>4.5</v>
      </c>
      <c r="M262" s="208">
        <v>4.5</v>
      </c>
      <c r="N262" s="208"/>
      <c r="O262" s="208"/>
      <c r="P262" s="208"/>
      <c r="Q262" s="570">
        <v>2.85</v>
      </c>
      <c r="R262" s="570">
        <v>0.40500000000000003</v>
      </c>
      <c r="S262" s="135"/>
      <c r="T262" s="755">
        <f t="shared" si="28"/>
        <v>24.498999999999999</v>
      </c>
      <c r="U262" s="896"/>
      <c r="V262" s="13"/>
    </row>
    <row r="263" spans="1:22" ht="39.950000000000003" customHeight="1" x14ac:dyDescent="0.2">
      <c r="A263" s="1376"/>
      <c r="B263" s="1414"/>
      <c r="C263" s="929" t="s">
        <v>603</v>
      </c>
      <c r="D263" s="453" t="s">
        <v>603</v>
      </c>
      <c r="E263" s="930" t="s">
        <v>603</v>
      </c>
      <c r="F263" s="523" t="s">
        <v>603</v>
      </c>
      <c r="G263" s="208">
        <v>30</v>
      </c>
      <c r="H263" s="208">
        <v>10</v>
      </c>
      <c r="I263" s="208">
        <v>9</v>
      </c>
      <c r="J263" s="208"/>
      <c r="K263" s="208">
        <v>9.8000000000000007</v>
      </c>
      <c r="L263" s="208">
        <v>4.5</v>
      </c>
      <c r="M263" s="208">
        <v>4.5</v>
      </c>
      <c r="N263" s="208"/>
      <c r="O263" s="208"/>
      <c r="P263" s="208"/>
      <c r="Q263" s="570">
        <v>2.85</v>
      </c>
      <c r="R263" s="570">
        <v>0.40500000000000003</v>
      </c>
      <c r="S263" s="135"/>
      <c r="T263" s="755">
        <f t="shared" si="28"/>
        <v>24.498999999999999</v>
      </c>
      <c r="U263" s="896"/>
      <c r="V263" s="13"/>
    </row>
    <row r="264" spans="1:22" ht="39.950000000000003" customHeight="1" x14ac:dyDescent="0.2">
      <c r="A264" s="1376"/>
      <c r="B264" s="1414"/>
      <c r="C264" s="1287" t="s">
        <v>84</v>
      </c>
      <c r="D264" s="1288"/>
      <c r="E264" s="1289"/>
      <c r="F264" s="523" t="s">
        <v>84</v>
      </c>
      <c r="G264" s="208">
        <v>30</v>
      </c>
      <c r="H264" s="208">
        <v>10</v>
      </c>
      <c r="I264" s="208">
        <v>9</v>
      </c>
      <c r="J264" s="208"/>
      <c r="K264" s="208">
        <v>15.5</v>
      </c>
      <c r="L264" s="208">
        <v>4.7</v>
      </c>
      <c r="M264" s="208">
        <v>4.7</v>
      </c>
      <c r="N264" s="208"/>
      <c r="O264" s="208"/>
      <c r="P264" s="208"/>
      <c r="Q264" s="570">
        <v>2.85</v>
      </c>
      <c r="R264" s="570">
        <v>1.35</v>
      </c>
      <c r="S264" s="176"/>
      <c r="T264" s="755">
        <f t="shared" si="28"/>
        <v>32.336999999999996</v>
      </c>
      <c r="U264" s="896"/>
      <c r="V264" s="13"/>
    </row>
    <row r="265" spans="1:22" ht="39.950000000000003" customHeight="1" x14ac:dyDescent="0.2">
      <c r="A265" s="1376"/>
      <c r="B265" s="1414"/>
      <c r="C265" s="525" t="s">
        <v>606</v>
      </c>
      <c r="D265" s="460" t="s">
        <v>606</v>
      </c>
      <c r="E265" s="526" t="s">
        <v>606</v>
      </c>
      <c r="F265" s="523" t="s">
        <v>606</v>
      </c>
      <c r="G265" s="208">
        <v>30</v>
      </c>
      <c r="H265" s="208">
        <v>10</v>
      </c>
      <c r="I265" s="208">
        <v>9</v>
      </c>
      <c r="J265" s="208"/>
      <c r="K265" s="208">
        <v>15.5</v>
      </c>
      <c r="L265" s="208">
        <v>4.7</v>
      </c>
      <c r="M265" s="208">
        <v>4.7</v>
      </c>
      <c r="N265" s="208"/>
      <c r="O265" s="208"/>
      <c r="P265" s="208"/>
      <c r="Q265" s="570">
        <v>2.85</v>
      </c>
      <c r="R265" s="570">
        <v>1.35</v>
      </c>
      <c r="S265" s="176"/>
      <c r="T265" s="755">
        <f t="shared" si="28"/>
        <v>32.336999999999996</v>
      </c>
      <c r="U265" s="896"/>
      <c r="V265" s="13"/>
    </row>
    <row r="266" spans="1:22" ht="39.950000000000003" customHeight="1" x14ac:dyDescent="0.2">
      <c r="A266" s="1376"/>
      <c r="B266" s="1414"/>
      <c r="C266" s="525" t="s">
        <v>607</v>
      </c>
      <c r="D266" s="460" t="s">
        <v>607</v>
      </c>
      <c r="E266" s="526" t="s">
        <v>607</v>
      </c>
      <c r="F266" s="523" t="s">
        <v>607</v>
      </c>
      <c r="G266" s="208">
        <v>30</v>
      </c>
      <c r="H266" s="208">
        <v>10</v>
      </c>
      <c r="I266" s="208">
        <v>9</v>
      </c>
      <c r="J266" s="208"/>
      <c r="K266" s="208">
        <v>15.5</v>
      </c>
      <c r="L266" s="208">
        <v>4.7</v>
      </c>
      <c r="M266" s="208">
        <v>4.7</v>
      </c>
      <c r="N266" s="208"/>
      <c r="O266" s="208"/>
      <c r="P266" s="208"/>
      <c r="Q266" s="570">
        <v>2.85</v>
      </c>
      <c r="R266" s="570">
        <v>1.35</v>
      </c>
      <c r="S266" s="176"/>
      <c r="T266" s="755">
        <f t="shared" si="28"/>
        <v>32.336999999999996</v>
      </c>
      <c r="U266" s="896"/>
      <c r="V266" s="13"/>
    </row>
    <row r="267" spans="1:22" ht="39.950000000000003" customHeight="1" x14ac:dyDescent="0.2">
      <c r="A267" s="1376"/>
      <c r="B267" s="1414"/>
      <c r="C267" s="525" t="s">
        <v>608</v>
      </c>
      <c r="D267" s="460" t="s">
        <v>608</v>
      </c>
      <c r="E267" s="526" t="s">
        <v>608</v>
      </c>
      <c r="F267" s="523" t="s">
        <v>608</v>
      </c>
      <c r="G267" s="208">
        <v>30</v>
      </c>
      <c r="H267" s="208">
        <v>10</v>
      </c>
      <c r="I267" s="208">
        <v>9</v>
      </c>
      <c r="J267" s="208"/>
      <c r="K267" s="208">
        <v>15.5</v>
      </c>
      <c r="L267" s="208">
        <v>4.7</v>
      </c>
      <c r="M267" s="208">
        <v>4.7</v>
      </c>
      <c r="N267" s="208"/>
      <c r="O267" s="208"/>
      <c r="P267" s="208"/>
      <c r="Q267" s="570">
        <v>2.85</v>
      </c>
      <c r="R267" s="570">
        <v>1.35</v>
      </c>
      <c r="S267" s="176"/>
      <c r="T267" s="755">
        <f t="shared" si="28"/>
        <v>32.336999999999996</v>
      </c>
      <c r="U267" s="896"/>
      <c r="V267" s="13"/>
    </row>
    <row r="268" spans="1:22" ht="39.950000000000003" customHeight="1" x14ac:dyDescent="0.2">
      <c r="A268" s="1376"/>
      <c r="B268" s="1414"/>
      <c r="C268" s="525" t="s">
        <v>609</v>
      </c>
      <c r="D268" s="460" t="s">
        <v>609</v>
      </c>
      <c r="E268" s="526" t="s">
        <v>609</v>
      </c>
      <c r="F268" s="523" t="s">
        <v>609</v>
      </c>
      <c r="G268" s="208">
        <v>30</v>
      </c>
      <c r="H268" s="208">
        <v>10</v>
      </c>
      <c r="I268" s="208">
        <v>9</v>
      </c>
      <c r="J268" s="208"/>
      <c r="K268" s="208">
        <v>15.5</v>
      </c>
      <c r="L268" s="208">
        <v>4.7</v>
      </c>
      <c r="M268" s="208">
        <v>4.7</v>
      </c>
      <c r="N268" s="208"/>
      <c r="O268" s="208"/>
      <c r="P268" s="208"/>
      <c r="Q268" s="570">
        <v>2.85</v>
      </c>
      <c r="R268" s="570">
        <v>1.35</v>
      </c>
      <c r="S268" s="176"/>
      <c r="T268" s="755">
        <f t="shared" si="28"/>
        <v>32.336999999999996</v>
      </c>
      <c r="U268" s="896"/>
      <c r="V268" s="13"/>
    </row>
    <row r="269" spans="1:22" ht="39.950000000000003" customHeight="1" x14ac:dyDescent="0.2">
      <c r="A269" s="1376"/>
      <c r="B269" s="1414"/>
      <c r="C269" s="525" t="s">
        <v>610</v>
      </c>
      <c r="D269" s="460" t="s">
        <v>610</v>
      </c>
      <c r="E269" s="526" t="s">
        <v>610</v>
      </c>
      <c r="F269" s="523" t="s">
        <v>610</v>
      </c>
      <c r="G269" s="208">
        <v>30</v>
      </c>
      <c r="H269" s="208">
        <v>10</v>
      </c>
      <c r="I269" s="208">
        <v>9</v>
      </c>
      <c r="J269" s="208"/>
      <c r="K269" s="208">
        <v>15.5</v>
      </c>
      <c r="L269" s="208">
        <v>4.7</v>
      </c>
      <c r="M269" s="208">
        <v>4.7</v>
      </c>
      <c r="N269" s="208"/>
      <c r="O269" s="208"/>
      <c r="P269" s="208"/>
      <c r="Q269" s="570">
        <v>2.85</v>
      </c>
      <c r="R269" s="570">
        <v>1.35</v>
      </c>
      <c r="S269" s="176"/>
      <c r="T269" s="755">
        <f t="shared" si="28"/>
        <v>32.336999999999996</v>
      </c>
      <c r="U269" s="896"/>
      <c r="V269" s="13"/>
    </row>
    <row r="270" spans="1:22" ht="39.950000000000003" customHeight="1" x14ac:dyDescent="0.2">
      <c r="A270" s="1376"/>
      <c r="B270" s="1414"/>
      <c r="C270" s="525" t="s">
        <v>611</v>
      </c>
      <c r="D270" s="460" t="s">
        <v>611</v>
      </c>
      <c r="E270" s="526" t="s">
        <v>611</v>
      </c>
      <c r="F270" s="523" t="s">
        <v>611</v>
      </c>
      <c r="G270" s="208">
        <v>30</v>
      </c>
      <c r="H270" s="208">
        <v>10</v>
      </c>
      <c r="I270" s="208">
        <v>9</v>
      </c>
      <c r="J270" s="208"/>
      <c r="K270" s="208">
        <v>15.5</v>
      </c>
      <c r="L270" s="208">
        <v>4.7</v>
      </c>
      <c r="M270" s="208">
        <v>4.7</v>
      </c>
      <c r="N270" s="208"/>
      <c r="O270" s="208"/>
      <c r="P270" s="208"/>
      <c r="Q270" s="570">
        <v>2.85</v>
      </c>
      <c r="R270" s="570">
        <v>1.35</v>
      </c>
      <c r="S270" s="176"/>
      <c r="T270" s="755">
        <f t="shared" si="28"/>
        <v>32.336999999999996</v>
      </c>
      <c r="U270" s="896"/>
      <c r="V270" s="13"/>
    </row>
    <row r="271" spans="1:22" ht="39.950000000000003" customHeight="1" x14ac:dyDescent="0.2">
      <c r="A271" s="1376"/>
      <c r="B271" s="1414"/>
      <c r="C271" s="525" t="s">
        <v>612</v>
      </c>
      <c r="D271" s="460" t="s">
        <v>612</v>
      </c>
      <c r="E271" s="526" t="s">
        <v>612</v>
      </c>
      <c r="F271" s="523" t="s">
        <v>612</v>
      </c>
      <c r="G271" s="208">
        <v>30</v>
      </c>
      <c r="H271" s="208">
        <v>10</v>
      </c>
      <c r="I271" s="208">
        <v>9</v>
      </c>
      <c r="J271" s="208"/>
      <c r="K271" s="208">
        <v>15.5</v>
      </c>
      <c r="L271" s="208">
        <v>4.7</v>
      </c>
      <c r="M271" s="208">
        <v>4.7</v>
      </c>
      <c r="N271" s="208"/>
      <c r="O271" s="208"/>
      <c r="P271" s="208"/>
      <c r="Q271" s="570">
        <v>2.85</v>
      </c>
      <c r="R271" s="570">
        <v>1.35</v>
      </c>
      <c r="S271" s="176"/>
      <c r="T271" s="755">
        <f t="shared" si="28"/>
        <v>32.336999999999996</v>
      </c>
      <c r="U271" s="896"/>
      <c r="V271" s="13"/>
    </row>
    <row r="272" spans="1:22" ht="39.950000000000003" customHeight="1" x14ac:dyDescent="0.2">
      <c r="A272" s="1376"/>
      <c r="B272" s="1414"/>
      <c r="C272" s="525" t="s">
        <v>613</v>
      </c>
      <c r="D272" s="460" t="s">
        <v>613</v>
      </c>
      <c r="E272" s="526" t="s">
        <v>613</v>
      </c>
      <c r="F272" s="523" t="s">
        <v>613</v>
      </c>
      <c r="G272" s="208">
        <v>30</v>
      </c>
      <c r="H272" s="208">
        <v>10</v>
      </c>
      <c r="I272" s="208">
        <v>9</v>
      </c>
      <c r="J272" s="208"/>
      <c r="K272" s="208">
        <v>15.5</v>
      </c>
      <c r="L272" s="208">
        <v>4.7</v>
      </c>
      <c r="M272" s="208">
        <v>4.7</v>
      </c>
      <c r="N272" s="208"/>
      <c r="O272" s="208"/>
      <c r="P272" s="208"/>
      <c r="Q272" s="570">
        <v>2.85</v>
      </c>
      <c r="R272" s="570">
        <v>1.35</v>
      </c>
      <c r="S272" s="176"/>
      <c r="T272" s="755">
        <f t="shared" si="28"/>
        <v>32.336999999999996</v>
      </c>
      <c r="U272" s="896"/>
      <c r="V272" s="13"/>
    </row>
    <row r="273" spans="1:22" ht="39.950000000000003" customHeight="1" x14ac:dyDescent="0.2">
      <c r="A273" s="1376"/>
      <c r="B273" s="1414"/>
      <c r="C273" s="525" t="s">
        <v>614</v>
      </c>
      <c r="D273" s="460" t="s">
        <v>614</v>
      </c>
      <c r="E273" s="526" t="s">
        <v>614</v>
      </c>
      <c r="F273" s="523" t="s">
        <v>614</v>
      </c>
      <c r="G273" s="208">
        <v>30</v>
      </c>
      <c r="H273" s="208">
        <v>10</v>
      </c>
      <c r="I273" s="208">
        <v>9</v>
      </c>
      <c r="J273" s="208"/>
      <c r="K273" s="208">
        <v>15.5</v>
      </c>
      <c r="L273" s="208">
        <v>4.7</v>
      </c>
      <c r="M273" s="208">
        <v>4.7</v>
      </c>
      <c r="N273" s="208"/>
      <c r="O273" s="208"/>
      <c r="P273" s="208"/>
      <c r="Q273" s="570">
        <v>2.85</v>
      </c>
      <c r="R273" s="570">
        <v>1.35</v>
      </c>
      <c r="S273" s="176"/>
      <c r="T273" s="755">
        <f t="shared" si="28"/>
        <v>32.336999999999996</v>
      </c>
      <c r="U273" s="896"/>
      <c r="V273" s="13"/>
    </row>
    <row r="274" spans="1:22" ht="39.950000000000003" customHeight="1" x14ac:dyDescent="0.2">
      <c r="A274" s="1376"/>
      <c r="B274" s="1414"/>
      <c r="C274" s="525" t="s">
        <v>615</v>
      </c>
      <c r="D274" s="460" t="s">
        <v>615</v>
      </c>
      <c r="E274" s="526" t="s">
        <v>615</v>
      </c>
      <c r="F274" s="523" t="s">
        <v>615</v>
      </c>
      <c r="G274" s="208">
        <v>30</v>
      </c>
      <c r="H274" s="208">
        <v>10</v>
      </c>
      <c r="I274" s="208">
        <v>9</v>
      </c>
      <c r="J274" s="208"/>
      <c r="K274" s="208">
        <v>15.5</v>
      </c>
      <c r="L274" s="208">
        <v>4.7</v>
      </c>
      <c r="M274" s="208">
        <v>4.7</v>
      </c>
      <c r="N274" s="208"/>
      <c r="O274" s="208"/>
      <c r="P274" s="208"/>
      <c r="Q274" s="570">
        <v>2.85</v>
      </c>
      <c r="R274" s="570">
        <v>1.35</v>
      </c>
      <c r="S274" s="176"/>
      <c r="T274" s="755">
        <f t="shared" si="28"/>
        <v>32.336999999999996</v>
      </c>
      <c r="U274" s="896"/>
      <c r="V274" s="13"/>
    </row>
    <row r="275" spans="1:22" ht="39.950000000000003" customHeight="1" x14ac:dyDescent="0.2">
      <c r="A275" s="1376"/>
      <c r="B275" s="1414"/>
      <c r="C275" s="525" t="s">
        <v>616</v>
      </c>
      <c r="D275" s="460" t="s">
        <v>616</v>
      </c>
      <c r="E275" s="526" t="s">
        <v>616</v>
      </c>
      <c r="F275" s="523" t="s">
        <v>616</v>
      </c>
      <c r="G275" s="208">
        <v>30</v>
      </c>
      <c r="H275" s="208">
        <v>10</v>
      </c>
      <c r="I275" s="208">
        <v>9</v>
      </c>
      <c r="J275" s="208"/>
      <c r="K275" s="208">
        <v>15.5</v>
      </c>
      <c r="L275" s="208">
        <v>4.7</v>
      </c>
      <c r="M275" s="208">
        <v>4.7</v>
      </c>
      <c r="N275" s="208"/>
      <c r="O275" s="208"/>
      <c r="P275" s="208"/>
      <c r="Q275" s="570">
        <v>2.85</v>
      </c>
      <c r="R275" s="570">
        <v>1.35</v>
      </c>
      <c r="S275" s="176"/>
      <c r="T275" s="755">
        <f t="shared" si="28"/>
        <v>32.336999999999996</v>
      </c>
      <c r="U275" s="896"/>
      <c r="V275" s="13"/>
    </row>
    <row r="276" spans="1:22" ht="39.950000000000003" customHeight="1" x14ac:dyDescent="0.2">
      <c r="A276" s="1376"/>
      <c r="B276" s="1414"/>
      <c r="C276" s="525" t="s">
        <v>617</v>
      </c>
      <c r="D276" s="460" t="s">
        <v>617</v>
      </c>
      <c r="E276" s="526" t="s">
        <v>617</v>
      </c>
      <c r="F276" s="523" t="s">
        <v>617</v>
      </c>
      <c r="G276" s="208">
        <v>30</v>
      </c>
      <c r="H276" s="208">
        <v>10</v>
      </c>
      <c r="I276" s="208">
        <v>9</v>
      </c>
      <c r="J276" s="208"/>
      <c r="K276" s="208">
        <v>15.5</v>
      </c>
      <c r="L276" s="208">
        <v>4.7</v>
      </c>
      <c r="M276" s="208">
        <v>4.7</v>
      </c>
      <c r="N276" s="208"/>
      <c r="O276" s="208"/>
      <c r="P276" s="208"/>
      <c r="Q276" s="570">
        <v>2.85</v>
      </c>
      <c r="R276" s="570">
        <v>1.35</v>
      </c>
      <c r="S276" s="176"/>
      <c r="T276" s="755">
        <f t="shared" si="28"/>
        <v>32.336999999999996</v>
      </c>
      <c r="U276" s="896"/>
      <c r="V276" s="13"/>
    </row>
    <row r="277" spans="1:22" ht="39.950000000000003" customHeight="1" x14ac:dyDescent="0.2">
      <c r="A277" s="1376"/>
      <c r="B277" s="1414"/>
      <c r="C277" s="525" t="s">
        <v>618</v>
      </c>
      <c r="D277" s="460" t="s">
        <v>618</v>
      </c>
      <c r="E277" s="526" t="s">
        <v>618</v>
      </c>
      <c r="F277" s="523" t="s">
        <v>618</v>
      </c>
      <c r="G277" s="208">
        <v>30</v>
      </c>
      <c r="H277" s="208">
        <v>10</v>
      </c>
      <c r="I277" s="208">
        <v>9</v>
      </c>
      <c r="J277" s="208"/>
      <c r="K277" s="208">
        <v>15.5</v>
      </c>
      <c r="L277" s="208">
        <v>4.7</v>
      </c>
      <c r="M277" s="208">
        <v>4.7</v>
      </c>
      <c r="N277" s="208"/>
      <c r="O277" s="208"/>
      <c r="P277" s="208"/>
      <c r="Q277" s="570">
        <v>2.85</v>
      </c>
      <c r="R277" s="570">
        <v>1.35</v>
      </c>
      <c r="S277" s="176"/>
      <c r="T277" s="755">
        <f t="shared" si="28"/>
        <v>32.336999999999996</v>
      </c>
      <c r="U277" s="896"/>
      <c r="V277" s="13"/>
    </row>
    <row r="278" spans="1:22" ht="39.950000000000003" customHeight="1" x14ac:dyDescent="0.2">
      <c r="A278" s="1376"/>
      <c r="B278" s="1414"/>
      <c r="C278" s="525" t="s">
        <v>619</v>
      </c>
      <c r="D278" s="460" t="s">
        <v>619</v>
      </c>
      <c r="E278" s="526" t="s">
        <v>619</v>
      </c>
      <c r="F278" s="523" t="s">
        <v>619</v>
      </c>
      <c r="G278" s="208">
        <v>30</v>
      </c>
      <c r="H278" s="208">
        <v>10</v>
      </c>
      <c r="I278" s="208">
        <v>9</v>
      </c>
      <c r="J278" s="208"/>
      <c r="K278" s="208">
        <v>15.5</v>
      </c>
      <c r="L278" s="208">
        <v>4.7</v>
      </c>
      <c r="M278" s="208">
        <v>4.7</v>
      </c>
      <c r="N278" s="208"/>
      <c r="O278" s="208"/>
      <c r="P278" s="208"/>
      <c r="Q278" s="570">
        <v>2.85</v>
      </c>
      <c r="R278" s="570">
        <v>1.35</v>
      </c>
      <c r="S278" s="176"/>
      <c r="T278" s="755">
        <f t="shared" si="28"/>
        <v>32.336999999999996</v>
      </c>
      <c r="U278" s="896"/>
      <c r="V278" s="13"/>
    </row>
    <row r="279" spans="1:22" ht="39.950000000000003" customHeight="1" x14ac:dyDescent="0.2">
      <c r="A279" s="1376"/>
      <c r="B279" s="1414"/>
      <c r="C279" s="525" t="s">
        <v>620</v>
      </c>
      <c r="D279" s="460" t="s">
        <v>620</v>
      </c>
      <c r="E279" s="526" t="s">
        <v>620</v>
      </c>
      <c r="F279" s="523" t="s">
        <v>620</v>
      </c>
      <c r="G279" s="208">
        <v>30</v>
      </c>
      <c r="H279" s="208">
        <v>10</v>
      </c>
      <c r="I279" s="208">
        <v>9</v>
      </c>
      <c r="J279" s="208"/>
      <c r="K279" s="208">
        <v>15.5</v>
      </c>
      <c r="L279" s="208">
        <v>4.7</v>
      </c>
      <c r="M279" s="208">
        <v>4.7</v>
      </c>
      <c r="N279" s="208"/>
      <c r="O279" s="208"/>
      <c r="P279" s="208"/>
      <c r="Q279" s="570">
        <v>2.85</v>
      </c>
      <c r="R279" s="570">
        <v>1.35</v>
      </c>
      <c r="S279" s="176"/>
      <c r="T279" s="755">
        <f t="shared" si="28"/>
        <v>32.336999999999996</v>
      </c>
      <c r="U279" s="896"/>
      <c r="V279" s="13"/>
    </row>
    <row r="280" spans="1:22" ht="39.950000000000003" customHeight="1" x14ac:dyDescent="0.2">
      <c r="A280" s="1376"/>
      <c r="B280" s="1414"/>
      <c r="C280" s="525" t="s">
        <v>621</v>
      </c>
      <c r="D280" s="460" t="s">
        <v>621</v>
      </c>
      <c r="E280" s="526" t="s">
        <v>621</v>
      </c>
      <c r="F280" s="523" t="s">
        <v>621</v>
      </c>
      <c r="G280" s="208">
        <v>30</v>
      </c>
      <c r="H280" s="208">
        <v>10</v>
      </c>
      <c r="I280" s="208">
        <v>9</v>
      </c>
      <c r="J280" s="208"/>
      <c r="K280" s="208">
        <v>15.5</v>
      </c>
      <c r="L280" s="208">
        <v>4.7</v>
      </c>
      <c r="M280" s="208">
        <v>4.7</v>
      </c>
      <c r="N280" s="208"/>
      <c r="O280" s="208"/>
      <c r="P280" s="208"/>
      <c r="Q280" s="570">
        <v>2.85</v>
      </c>
      <c r="R280" s="570">
        <v>1.35</v>
      </c>
      <c r="S280" s="176"/>
      <c r="T280" s="755">
        <f t="shared" si="28"/>
        <v>32.336999999999996</v>
      </c>
      <c r="U280" s="896"/>
      <c r="V280" s="13"/>
    </row>
    <row r="281" spans="1:22" ht="39.950000000000003" customHeight="1" x14ac:dyDescent="0.2">
      <c r="A281" s="1376"/>
      <c r="B281" s="1414"/>
      <c r="C281" s="525" t="s">
        <v>622</v>
      </c>
      <c r="D281" s="460" t="s">
        <v>622</v>
      </c>
      <c r="E281" s="526" t="s">
        <v>622</v>
      </c>
      <c r="F281" s="523" t="s">
        <v>622</v>
      </c>
      <c r="G281" s="208">
        <v>30</v>
      </c>
      <c r="H281" s="208">
        <v>10</v>
      </c>
      <c r="I281" s="208">
        <v>9</v>
      </c>
      <c r="J281" s="208"/>
      <c r="K281" s="208">
        <v>15.5</v>
      </c>
      <c r="L281" s="208">
        <v>4.7</v>
      </c>
      <c r="M281" s="208">
        <v>4.7</v>
      </c>
      <c r="N281" s="208"/>
      <c r="O281" s="208"/>
      <c r="P281" s="208"/>
      <c r="Q281" s="570">
        <v>2.85</v>
      </c>
      <c r="R281" s="570">
        <v>1.35</v>
      </c>
      <c r="S281" s="176"/>
      <c r="T281" s="755">
        <f t="shared" si="28"/>
        <v>32.336999999999996</v>
      </c>
      <c r="U281" s="896"/>
      <c r="V281" s="13"/>
    </row>
    <row r="282" spans="1:22" ht="39.950000000000003" customHeight="1" x14ac:dyDescent="0.2">
      <c r="A282" s="1376"/>
      <c r="B282" s="1414"/>
      <c r="C282" s="525" t="s">
        <v>623</v>
      </c>
      <c r="D282" s="460" t="s">
        <v>623</v>
      </c>
      <c r="E282" s="526" t="s">
        <v>623</v>
      </c>
      <c r="F282" s="523" t="s">
        <v>623</v>
      </c>
      <c r="G282" s="208">
        <v>30</v>
      </c>
      <c r="H282" s="208">
        <v>10</v>
      </c>
      <c r="I282" s="208">
        <v>9</v>
      </c>
      <c r="J282" s="208"/>
      <c r="K282" s="208">
        <v>15.5</v>
      </c>
      <c r="L282" s="208">
        <v>4.7</v>
      </c>
      <c r="M282" s="208">
        <v>4.7</v>
      </c>
      <c r="N282" s="208"/>
      <c r="O282" s="208"/>
      <c r="P282" s="208"/>
      <c r="Q282" s="570">
        <v>2.85</v>
      </c>
      <c r="R282" s="570">
        <v>1.35</v>
      </c>
      <c r="S282" s="135"/>
      <c r="T282" s="755">
        <f t="shared" si="28"/>
        <v>32.336999999999996</v>
      </c>
      <c r="U282" s="896"/>
      <c r="V282" s="13"/>
    </row>
    <row r="283" spans="1:22" ht="39.950000000000003" customHeight="1" x14ac:dyDescent="0.2">
      <c r="A283" s="1376"/>
      <c r="B283" s="1414"/>
      <c r="C283" s="525" t="s">
        <v>856</v>
      </c>
      <c r="D283" s="460" t="s">
        <v>856</v>
      </c>
      <c r="E283" s="526" t="s">
        <v>856</v>
      </c>
      <c r="F283" s="523" t="s">
        <v>856</v>
      </c>
      <c r="G283" s="208">
        <v>30</v>
      </c>
      <c r="H283" s="208">
        <v>10</v>
      </c>
      <c r="I283" s="208">
        <v>9</v>
      </c>
      <c r="J283" s="208"/>
      <c r="K283" s="208">
        <v>15.5</v>
      </c>
      <c r="L283" s="208">
        <v>4.7</v>
      </c>
      <c r="M283" s="208">
        <v>4.7</v>
      </c>
      <c r="N283" s="208"/>
      <c r="O283" s="208"/>
      <c r="P283" s="208"/>
      <c r="Q283" s="570">
        <v>2.85</v>
      </c>
      <c r="R283" s="570">
        <v>1.35</v>
      </c>
      <c r="S283" s="135"/>
      <c r="T283" s="755">
        <f t="shared" si="28"/>
        <v>32.336999999999996</v>
      </c>
      <c r="U283" s="896"/>
      <c r="V283" s="13"/>
    </row>
    <row r="284" spans="1:22" ht="39.950000000000003" customHeight="1" x14ac:dyDescent="0.2">
      <c r="A284" s="1376"/>
      <c r="B284" s="1414"/>
      <c r="C284" s="525" t="s">
        <v>857</v>
      </c>
      <c r="D284" s="460" t="s">
        <v>857</v>
      </c>
      <c r="E284" s="526" t="s">
        <v>857</v>
      </c>
      <c r="F284" s="523" t="s">
        <v>857</v>
      </c>
      <c r="G284" s="208">
        <v>30</v>
      </c>
      <c r="H284" s="208">
        <v>10</v>
      </c>
      <c r="I284" s="208">
        <v>9</v>
      </c>
      <c r="J284" s="208"/>
      <c r="K284" s="208">
        <v>15.5</v>
      </c>
      <c r="L284" s="208">
        <v>4.7</v>
      </c>
      <c r="M284" s="208">
        <v>4.7</v>
      </c>
      <c r="N284" s="208"/>
      <c r="O284" s="208"/>
      <c r="P284" s="208"/>
      <c r="Q284" s="570">
        <v>2.85</v>
      </c>
      <c r="R284" s="570">
        <v>1.35</v>
      </c>
      <c r="S284" s="135"/>
      <c r="T284" s="755">
        <f t="shared" si="28"/>
        <v>32.336999999999996</v>
      </c>
      <c r="U284" s="896"/>
      <c r="V284" s="13"/>
    </row>
    <row r="285" spans="1:22" ht="39.950000000000003" customHeight="1" thickBot="1" x14ac:dyDescent="0.25">
      <c r="A285" s="1204"/>
      <c r="B285" s="1415"/>
      <c r="C285" s="527" t="s">
        <v>1039</v>
      </c>
      <c r="D285" s="468" t="s">
        <v>1039</v>
      </c>
      <c r="E285" s="528" t="s">
        <v>1039</v>
      </c>
      <c r="F285" s="524" t="s">
        <v>1039</v>
      </c>
      <c r="G285" s="209">
        <v>30</v>
      </c>
      <c r="H285" s="209">
        <v>10</v>
      </c>
      <c r="I285" s="209">
        <v>9</v>
      </c>
      <c r="J285" s="209"/>
      <c r="K285" s="209">
        <v>15.5</v>
      </c>
      <c r="L285" s="209">
        <v>4.7</v>
      </c>
      <c r="M285" s="209">
        <v>4.7</v>
      </c>
      <c r="N285" s="209"/>
      <c r="O285" s="209"/>
      <c r="P285" s="209"/>
      <c r="Q285" s="746">
        <v>2.85</v>
      </c>
      <c r="R285" s="746">
        <v>1.35</v>
      </c>
      <c r="S285" s="151"/>
      <c r="T285" s="755">
        <f t="shared" si="28"/>
        <v>32.336999999999996</v>
      </c>
      <c r="U285" s="897"/>
      <c r="V285" s="13"/>
    </row>
    <row r="286" spans="1:22" ht="39.950000000000003" customHeight="1" x14ac:dyDescent="0.2">
      <c r="A286" s="1203">
        <v>36</v>
      </c>
      <c r="B286" s="1320" t="s">
        <v>281</v>
      </c>
      <c r="C286" s="184" t="s">
        <v>282</v>
      </c>
      <c r="D286" s="184" t="s">
        <v>282</v>
      </c>
      <c r="E286" s="184" t="s">
        <v>282</v>
      </c>
      <c r="F286" s="189" t="s">
        <v>282</v>
      </c>
      <c r="G286" s="172">
        <v>22.36</v>
      </c>
      <c r="H286" s="172">
        <v>0.5</v>
      </c>
      <c r="I286" s="172">
        <v>0.5</v>
      </c>
      <c r="J286" s="172"/>
      <c r="K286" s="172">
        <v>13.44</v>
      </c>
      <c r="L286" s="172">
        <v>2.2400000000000002</v>
      </c>
      <c r="M286" s="172">
        <v>1.1200000000000001</v>
      </c>
      <c r="N286" s="172"/>
      <c r="O286" s="659">
        <v>2</v>
      </c>
      <c r="P286" s="172"/>
      <c r="Q286" s="536">
        <v>2.85</v>
      </c>
      <c r="R286" s="536">
        <v>1.35</v>
      </c>
      <c r="S286" s="134"/>
      <c r="T286" s="877">
        <f>SUM(K286:M286)*1.13+SUM(O286:R286)</f>
        <v>25.183999999999997</v>
      </c>
      <c r="U286" s="883"/>
      <c r="V286" s="13"/>
    </row>
    <row r="287" spans="1:22" ht="39.950000000000003" customHeight="1" x14ac:dyDescent="0.2">
      <c r="A287" s="1376"/>
      <c r="B287" s="1321"/>
      <c r="C287" s="513" t="s">
        <v>806</v>
      </c>
      <c r="D287" s="1331"/>
      <c r="E287" s="1331"/>
      <c r="F287" s="190" t="s">
        <v>806</v>
      </c>
      <c r="G287" s="208">
        <v>22.36</v>
      </c>
      <c r="H287" s="208"/>
      <c r="I287" s="208"/>
      <c r="J287" s="208"/>
      <c r="K287" s="208">
        <v>13.44</v>
      </c>
      <c r="L287" s="208"/>
      <c r="M287" s="208"/>
      <c r="N287" s="208"/>
      <c r="O287" s="208"/>
      <c r="P287" s="208"/>
      <c r="Q287" s="570">
        <v>2.85</v>
      </c>
      <c r="R287" s="570">
        <v>1.35</v>
      </c>
      <c r="S287" s="135"/>
      <c r="T287" s="755">
        <f t="shared" ref="T287" si="29">SUM(K287:M287)*1.13+SUM(O287:R287)</f>
        <v>19.387199999999996</v>
      </c>
      <c r="U287" s="875"/>
      <c r="V287" s="13"/>
    </row>
    <row r="288" spans="1:22" ht="39.950000000000003" customHeight="1" thickBot="1" x14ac:dyDescent="0.25">
      <c r="A288" s="1204"/>
      <c r="B288" s="1322"/>
      <c r="C288" s="492" t="s">
        <v>807</v>
      </c>
      <c r="D288" s="1332"/>
      <c r="E288" s="1332"/>
      <c r="F288" s="191" t="s">
        <v>807</v>
      </c>
      <c r="G288" s="209">
        <v>22.36</v>
      </c>
      <c r="H288" s="209"/>
      <c r="I288" s="209"/>
      <c r="J288" s="209"/>
      <c r="K288" s="209">
        <v>13.44</v>
      </c>
      <c r="L288" s="209"/>
      <c r="M288" s="209"/>
      <c r="N288" s="209"/>
      <c r="O288" s="209"/>
      <c r="P288" s="209"/>
      <c r="Q288" s="746">
        <v>2.85</v>
      </c>
      <c r="R288" s="746">
        <v>1.35</v>
      </c>
      <c r="S288" s="151"/>
      <c r="T288" s="878">
        <f>SUM(K288:M288)*1.13+SUM(O288:R288)</f>
        <v>19.387199999999996</v>
      </c>
      <c r="U288" s="882"/>
      <c r="V288" s="13"/>
    </row>
    <row r="289" spans="1:22" ht="249.75" customHeight="1" x14ac:dyDescent="0.2">
      <c r="A289" s="1203">
        <v>37</v>
      </c>
      <c r="B289" s="1320" t="s">
        <v>284</v>
      </c>
      <c r="C289" s="238" t="s">
        <v>285</v>
      </c>
      <c r="D289" s="184" t="s">
        <v>285</v>
      </c>
      <c r="E289" s="184" t="s">
        <v>285</v>
      </c>
      <c r="F289" s="181" t="s">
        <v>285</v>
      </c>
      <c r="G289" s="154" t="s">
        <v>445</v>
      </c>
      <c r="H289" s="172"/>
      <c r="I289" s="172"/>
      <c r="J289" s="172"/>
      <c r="K289" s="172">
        <v>5.8</v>
      </c>
      <c r="L289" s="172">
        <v>1.2</v>
      </c>
      <c r="M289" s="172">
        <v>1.2</v>
      </c>
      <c r="N289" s="172"/>
      <c r="O289" s="172"/>
      <c r="P289" s="659">
        <v>2</v>
      </c>
      <c r="Q289" s="536">
        <v>2.85</v>
      </c>
      <c r="R289" s="536">
        <v>1.35</v>
      </c>
      <c r="S289" s="134"/>
      <c r="T289" s="877">
        <f>SUM(K289:M289)*1.13+SUM(O289:R289)</f>
        <v>15.465999999999998</v>
      </c>
      <c r="U289" s="895"/>
      <c r="V289" s="13"/>
    </row>
    <row r="290" spans="1:22" ht="39.950000000000003" customHeight="1" x14ac:dyDescent="0.2">
      <c r="A290" s="1376"/>
      <c r="B290" s="1321"/>
      <c r="C290" s="460" t="s">
        <v>808</v>
      </c>
      <c r="D290" s="182"/>
      <c r="E290" s="182"/>
      <c r="F290" s="182" t="s">
        <v>808</v>
      </c>
      <c r="G290" s="193"/>
      <c r="H290" s="208"/>
      <c r="I290" s="208"/>
      <c r="J290" s="208"/>
      <c r="K290" s="208">
        <v>5.8</v>
      </c>
      <c r="L290" s="208"/>
      <c r="M290" s="208"/>
      <c r="N290" s="208"/>
      <c r="O290" s="208"/>
      <c r="P290" s="208"/>
      <c r="Q290" s="570">
        <v>2.85</v>
      </c>
      <c r="R290" s="570">
        <v>1.35</v>
      </c>
      <c r="S290" s="135"/>
      <c r="T290" s="755">
        <f t="shared" ref="T290:T294" si="30">SUM(K290:M290)*1.13+SUM(O290:R290)</f>
        <v>10.754</v>
      </c>
      <c r="U290" s="896"/>
      <c r="V290" s="13"/>
    </row>
    <row r="291" spans="1:22" ht="39.950000000000003" customHeight="1" x14ac:dyDescent="0.2">
      <c r="A291" s="1376"/>
      <c r="B291" s="1321"/>
      <c r="C291" s="460" t="s">
        <v>809</v>
      </c>
      <c r="D291" s="182"/>
      <c r="E291" s="182"/>
      <c r="F291" s="182" t="s">
        <v>809</v>
      </c>
      <c r="G291" s="193"/>
      <c r="H291" s="208"/>
      <c r="I291" s="208"/>
      <c r="J291" s="208"/>
      <c r="K291" s="208">
        <v>5.8</v>
      </c>
      <c r="L291" s="208"/>
      <c r="M291" s="208"/>
      <c r="N291" s="208"/>
      <c r="O291" s="208"/>
      <c r="P291" s="208"/>
      <c r="Q291" s="570">
        <v>2.85</v>
      </c>
      <c r="R291" s="570">
        <v>1.35</v>
      </c>
      <c r="S291" s="135"/>
      <c r="T291" s="755">
        <f t="shared" si="30"/>
        <v>10.754</v>
      </c>
      <c r="U291" s="896"/>
      <c r="V291" s="13"/>
    </row>
    <row r="292" spans="1:22" ht="39.950000000000003" customHeight="1" x14ac:dyDescent="0.2">
      <c r="A292" s="1376"/>
      <c r="B292" s="1321"/>
      <c r="C292" s="460" t="s">
        <v>810</v>
      </c>
      <c r="D292" s="182"/>
      <c r="E292" s="182"/>
      <c r="F292" s="182" t="s">
        <v>810</v>
      </c>
      <c r="G292" s="193"/>
      <c r="H292" s="208"/>
      <c r="I292" s="208"/>
      <c r="J292" s="208"/>
      <c r="K292" s="208">
        <v>5.8</v>
      </c>
      <c r="L292" s="208"/>
      <c r="M292" s="208"/>
      <c r="N292" s="208"/>
      <c r="O292" s="208"/>
      <c r="P292" s="208"/>
      <c r="Q292" s="570">
        <v>2.85</v>
      </c>
      <c r="R292" s="570">
        <v>1.35</v>
      </c>
      <c r="S292" s="135"/>
      <c r="T292" s="755">
        <f t="shared" si="30"/>
        <v>10.754</v>
      </c>
      <c r="U292" s="896"/>
      <c r="V292" s="13"/>
    </row>
    <row r="293" spans="1:22" ht="39.950000000000003" customHeight="1" x14ac:dyDescent="0.2">
      <c r="A293" s="1376"/>
      <c r="B293" s="1321"/>
      <c r="C293" s="460" t="s">
        <v>811</v>
      </c>
      <c r="D293" s="182"/>
      <c r="E293" s="182"/>
      <c r="F293" s="182" t="s">
        <v>811</v>
      </c>
      <c r="G293" s="193"/>
      <c r="H293" s="208"/>
      <c r="I293" s="208"/>
      <c r="J293" s="208"/>
      <c r="K293" s="208">
        <v>5.8</v>
      </c>
      <c r="L293" s="208"/>
      <c r="M293" s="208"/>
      <c r="N293" s="208"/>
      <c r="O293" s="208"/>
      <c r="P293" s="208"/>
      <c r="Q293" s="570">
        <v>2.85</v>
      </c>
      <c r="R293" s="570">
        <v>1.35</v>
      </c>
      <c r="S293" s="135"/>
      <c r="T293" s="755">
        <f t="shared" si="30"/>
        <v>10.754</v>
      </c>
      <c r="U293" s="896"/>
      <c r="V293" s="13"/>
    </row>
    <row r="294" spans="1:22" ht="39.950000000000003" customHeight="1" x14ac:dyDescent="0.2">
      <c r="A294" s="1376"/>
      <c r="B294" s="1321"/>
      <c r="C294" s="460" t="s">
        <v>812</v>
      </c>
      <c r="D294" s="182"/>
      <c r="E294" s="182"/>
      <c r="F294" s="182" t="s">
        <v>812</v>
      </c>
      <c r="G294" s="193"/>
      <c r="H294" s="208"/>
      <c r="I294" s="208"/>
      <c r="J294" s="208"/>
      <c r="K294" s="208">
        <v>5.8</v>
      </c>
      <c r="L294" s="208"/>
      <c r="M294" s="208"/>
      <c r="N294" s="208"/>
      <c r="O294" s="208"/>
      <c r="P294" s="208"/>
      <c r="Q294" s="570">
        <v>2.85</v>
      </c>
      <c r="R294" s="570">
        <v>1.35</v>
      </c>
      <c r="S294" s="135"/>
      <c r="T294" s="755">
        <f t="shared" si="30"/>
        <v>10.754</v>
      </c>
      <c r="U294" s="896"/>
      <c r="V294" s="13"/>
    </row>
    <row r="295" spans="1:22" ht="39.950000000000003" customHeight="1" x14ac:dyDescent="0.2">
      <c r="A295" s="1376"/>
      <c r="B295" s="1321"/>
      <c r="C295" s="473" t="s">
        <v>813</v>
      </c>
      <c r="D295" s="477"/>
      <c r="E295" s="477"/>
      <c r="F295" s="190" t="s">
        <v>813</v>
      </c>
      <c r="G295" s="208"/>
      <c r="H295" s="208"/>
      <c r="I295" s="208"/>
      <c r="J295" s="208"/>
      <c r="K295" s="208">
        <v>5.8</v>
      </c>
      <c r="L295" s="208"/>
      <c r="M295" s="208"/>
      <c r="N295" s="208"/>
      <c r="O295" s="208"/>
      <c r="P295" s="208"/>
      <c r="Q295" s="570">
        <v>2.85</v>
      </c>
      <c r="R295" s="570">
        <v>1.35</v>
      </c>
      <c r="S295" s="135"/>
      <c r="T295" s="755">
        <f>SUM(K295:M295)*1.13+SUM(O295:R295)</f>
        <v>10.754</v>
      </c>
      <c r="U295" s="875"/>
      <c r="V295" s="13"/>
    </row>
    <row r="296" spans="1:22" ht="39.950000000000003" customHeight="1" x14ac:dyDescent="0.2">
      <c r="A296" s="1376"/>
      <c r="B296" s="1321"/>
      <c r="C296" s="239" t="s">
        <v>444</v>
      </c>
      <c r="D296" s="194"/>
      <c r="E296" s="194"/>
      <c r="F296" s="185" t="s">
        <v>444</v>
      </c>
      <c r="G296" s="208"/>
      <c r="H296" s="208"/>
      <c r="I296" s="208"/>
      <c r="J296" s="208"/>
      <c r="K296" s="208">
        <v>5.8</v>
      </c>
      <c r="L296" s="208">
        <v>2</v>
      </c>
      <c r="M296" s="208"/>
      <c r="N296" s="208"/>
      <c r="O296" s="208"/>
      <c r="P296" s="208"/>
      <c r="Q296" s="570">
        <v>2.85</v>
      </c>
      <c r="R296" s="570">
        <v>1.35</v>
      </c>
      <c r="S296" s="135"/>
      <c r="T296" s="755">
        <f>SUM(K296:M296)*1.13+SUM(O296:R296)</f>
        <v>13.013999999999999</v>
      </c>
      <c r="U296" s="898"/>
      <c r="V296" s="13"/>
    </row>
    <row r="297" spans="1:22" ht="39.950000000000003" customHeight="1" x14ac:dyDescent="0.2">
      <c r="A297" s="1376"/>
      <c r="B297" s="1321"/>
      <c r="C297" s="465" t="s">
        <v>814</v>
      </c>
      <c r="D297" s="461"/>
      <c r="E297" s="461"/>
      <c r="F297" s="185" t="s">
        <v>814</v>
      </c>
      <c r="G297" s="208"/>
      <c r="H297" s="208"/>
      <c r="I297" s="208"/>
      <c r="J297" s="208"/>
      <c r="K297" s="208">
        <v>5.8</v>
      </c>
      <c r="L297" s="208"/>
      <c r="M297" s="208"/>
      <c r="N297" s="208"/>
      <c r="O297" s="208"/>
      <c r="P297" s="656">
        <v>4</v>
      </c>
      <c r="Q297" s="570">
        <v>2.85</v>
      </c>
      <c r="R297" s="570">
        <v>1.35</v>
      </c>
      <c r="S297" s="135"/>
      <c r="T297" s="755">
        <f t="shared" ref="T297:T306" si="31">SUM(K297:M297)*1.13+SUM(O297:R297)</f>
        <v>14.753999999999998</v>
      </c>
      <c r="U297" s="898"/>
      <c r="V297" s="13"/>
    </row>
    <row r="298" spans="1:22" ht="39.950000000000003" customHeight="1" x14ac:dyDescent="0.2">
      <c r="A298" s="1376"/>
      <c r="B298" s="1321"/>
      <c r="C298" s="465" t="s">
        <v>815</v>
      </c>
      <c r="D298" s="461"/>
      <c r="E298" s="461"/>
      <c r="F298" s="185" t="s">
        <v>815</v>
      </c>
      <c r="G298" s="208"/>
      <c r="H298" s="208"/>
      <c r="I298" s="208"/>
      <c r="J298" s="208"/>
      <c r="K298" s="208">
        <v>5.8</v>
      </c>
      <c r="L298" s="208"/>
      <c r="M298" s="208"/>
      <c r="N298" s="208"/>
      <c r="O298" s="208"/>
      <c r="P298" s="656">
        <v>4</v>
      </c>
      <c r="Q298" s="570">
        <v>2.85</v>
      </c>
      <c r="R298" s="570">
        <v>1.35</v>
      </c>
      <c r="S298" s="135"/>
      <c r="T298" s="755">
        <f t="shared" si="31"/>
        <v>14.753999999999998</v>
      </c>
      <c r="U298" s="898"/>
      <c r="V298" s="13"/>
    </row>
    <row r="299" spans="1:22" ht="39.950000000000003" customHeight="1" x14ac:dyDescent="0.2">
      <c r="A299" s="1376"/>
      <c r="B299" s="1321"/>
      <c r="C299" s="465" t="s">
        <v>495</v>
      </c>
      <c r="D299" s="461"/>
      <c r="E299" s="461"/>
      <c r="F299" s="185" t="s">
        <v>495</v>
      </c>
      <c r="G299" s="208"/>
      <c r="H299" s="208"/>
      <c r="I299" s="208"/>
      <c r="J299" s="208"/>
      <c r="K299" s="208">
        <v>5.8</v>
      </c>
      <c r="L299" s="208"/>
      <c r="M299" s="208"/>
      <c r="N299" s="208"/>
      <c r="O299" s="208"/>
      <c r="P299" s="656">
        <v>2</v>
      </c>
      <c r="Q299" s="570">
        <v>2.85</v>
      </c>
      <c r="R299" s="570">
        <v>1.35</v>
      </c>
      <c r="S299" s="135"/>
      <c r="T299" s="755">
        <f t="shared" si="31"/>
        <v>12.753999999999998</v>
      </c>
      <c r="U299" s="898"/>
      <c r="V299" s="13"/>
    </row>
    <row r="300" spans="1:22" ht="39.950000000000003" customHeight="1" x14ac:dyDescent="0.2">
      <c r="A300" s="1376"/>
      <c r="B300" s="1321"/>
      <c r="C300" s="465" t="s">
        <v>816</v>
      </c>
      <c r="D300" s="461"/>
      <c r="E300" s="461"/>
      <c r="F300" s="185" t="s">
        <v>816</v>
      </c>
      <c r="G300" s="208"/>
      <c r="H300" s="208"/>
      <c r="I300" s="208"/>
      <c r="J300" s="208"/>
      <c r="K300" s="208">
        <v>5.8</v>
      </c>
      <c r="L300" s="208"/>
      <c r="M300" s="208"/>
      <c r="N300" s="208"/>
      <c r="O300" s="208"/>
      <c r="P300" s="208"/>
      <c r="Q300" s="570">
        <v>2.85</v>
      </c>
      <c r="R300" s="570">
        <v>1.35</v>
      </c>
      <c r="S300" s="135"/>
      <c r="T300" s="755">
        <f t="shared" si="31"/>
        <v>10.754</v>
      </c>
      <c r="U300" s="898"/>
      <c r="V300" s="13"/>
    </row>
    <row r="301" spans="1:22" ht="39.950000000000003" customHeight="1" x14ac:dyDescent="0.2">
      <c r="A301" s="1376"/>
      <c r="B301" s="1321"/>
      <c r="C301" s="465" t="s">
        <v>165</v>
      </c>
      <c r="D301" s="461"/>
      <c r="E301" s="461"/>
      <c r="F301" s="185" t="s">
        <v>165</v>
      </c>
      <c r="G301" s="208"/>
      <c r="H301" s="208"/>
      <c r="I301" s="208"/>
      <c r="J301" s="208"/>
      <c r="K301" s="208">
        <v>5.8</v>
      </c>
      <c r="L301" s="208"/>
      <c r="M301" s="208"/>
      <c r="N301" s="208"/>
      <c r="O301" s="656">
        <v>2</v>
      </c>
      <c r="P301" s="656">
        <v>2</v>
      </c>
      <c r="Q301" s="570">
        <v>2.85</v>
      </c>
      <c r="R301" s="570">
        <v>1.35</v>
      </c>
      <c r="S301" s="135"/>
      <c r="T301" s="755">
        <f t="shared" si="31"/>
        <v>14.753999999999998</v>
      </c>
      <c r="U301" s="898"/>
      <c r="V301" s="13"/>
    </row>
    <row r="302" spans="1:22" ht="39.950000000000003" customHeight="1" x14ac:dyDescent="0.2">
      <c r="A302" s="1376"/>
      <c r="B302" s="1321"/>
      <c r="C302" s="465" t="s">
        <v>817</v>
      </c>
      <c r="D302" s="461"/>
      <c r="E302" s="461"/>
      <c r="F302" s="185" t="s">
        <v>817</v>
      </c>
      <c r="G302" s="208"/>
      <c r="H302" s="208"/>
      <c r="I302" s="208"/>
      <c r="J302" s="208"/>
      <c r="K302" s="208">
        <v>5.8</v>
      </c>
      <c r="L302" s="208"/>
      <c r="M302" s="208"/>
      <c r="N302" s="208"/>
      <c r="O302" s="208"/>
      <c r="P302" s="208"/>
      <c r="Q302" s="570">
        <v>2.85</v>
      </c>
      <c r="R302" s="570">
        <v>1.35</v>
      </c>
      <c r="S302" s="135"/>
      <c r="T302" s="755">
        <f t="shared" si="31"/>
        <v>10.754</v>
      </c>
      <c r="U302" s="898"/>
      <c r="V302" s="13"/>
    </row>
    <row r="303" spans="1:22" ht="39.950000000000003" customHeight="1" x14ac:dyDescent="0.2">
      <c r="A303" s="1376"/>
      <c r="B303" s="1321"/>
      <c r="C303" s="465" t="s">
        <v>818</v>
      </c>
      <c r="D303" s="461"/>
      <c r="E303" s="461"/>
      <c r="F303" s="185" t="s">
        <v>818</v>
      </c>
      <c r="G303" s="208"/>
      <c r="H303" s="208"/>
      <c r="I303" s="208"/>
      <c r="J303" s="208"/>
      <c r="K303" s="208">
        <v>5.8</v>
      </c>
      <c r="L303" s="208"/>
      <c r="M303" s="208"/>
      <c r="N303" s="208"/>
      <c r="O303" s="208"/>
      <c r="P303" s="656">
        <v>2</v>
      </c>
      <c r="Q303" s="570">
        <v>2.85</v>
      </c>
      <c r="R303" s="570">
        <v>1.35</v>
      </c>
      <c r="S303" s="135"/>
      <c r="T303" s="755">
        <f t="shared" si="31"/>
        <v>12.753999999999998</v>
      </c>
      <c r="U303" s="898"/>
      <c r="V303" s="13"/>
    </row>
    <row r="304" spans="1:22" ht="39.950000000000003" customHeight="1" x14ac:dyDescent="0.2">
      <c r="A304" s="1376"/>
      <c r="B304" s="1321"/>
      <c r="C304" s="465" t="s">
        <v>819</v>
      </c>
      <c r="D304" s="461"/>
      <c r="E304" s="461"/>
      <c r="F304" s="185" t="s">
        <v>819</v>
      </c>
      <c r="G304" s="208"/>
      <c r="H304" s="208"/>
      <c r="I304" s="208"/>
      <c r="J304" s="208"/>
      <c r="K304" s="208">
        <v>5.8</v>
      </c>
      <c r="L304" s="208"/>
      <c r="M304" s="208"/>
      <c r="N304" s="208"/>
      <c r="O304" s="208"/>
      <c r="P304" s="208"/>
      <c r="Q304" s="570">
        <v>2.85</v>
      </c>
      <c r="R304" s="570">
        <v>1.35</v>
      </c>
      <c r="S304" s="135"/>
      <c r="T304" s="755">
        <f t="shared" si="31"/>
        <v>10.754</v>
      </c>
      <c r="U304" s="898"/>
      <c r="V304" s="13"/>
    </row>
    <row r="305" spans="1:22" ht="39.950000000000003" customHeight="1" x14ac:dyDescent="0.2">
      <c r="A305" s="1376"/>
      <c r="B305" s="1321"/>
      <c r="C305" s="465" t="s">
        <v>820</v>
      </c>
      <c r="D305" s="461"/>
      <c r="E305" s="461"/>
      <c r="F305" s="185" t="s">
        <v>820</v>
      </c>
      <c r="G305" s="208"/>
      <c r="H305" s="208"/>
      <c r="I305" s="208"/>
      <c r="J305" s="208"/>
      <c r="K305" s="208">
        <v>5.8</v>
      </c>
      <c r="L305" s="208"/>
      <c r="M305" s="208"/>
      <c r="N305" s="208"/>
      <c r="O305" s="208"/>
      <c r="P305" s="208"/>
      <c r="Q305" s="570">
        <v>2.85</v>
      </c>
      <c r="R305" s="570">
        <v>1.35</v>
      </c>
      <c r="S305" s="135"/>
      <c r="T305" s="755">
        <f t="shared" si="31"/>
        <v>10.754</v>
      </c>
      <c r="U305" s="898"/>
      <c r="V305" s="13"/>
    </row>
    <row r="306" spans="1:22" ht="39.950000000000003" customHeight="1" x14ac:dyDescent="0.2">
      <c r="A306" s="1376"/>
      <c r="B306" s="1321"/>
      <c r="C306" s="465" t="s">
        <v>821</v>
      </c>
      <c r="D306" s="461"/>
      <c r="E306" s="461"/>
      <c r="F306" s="185" t="s">
        <v>821</v>
      </c>
      <c r="G306" s="208"/>
      <c r="H306" s="208"/>
      <c r="I306" s="208"/>
      <c r="J306" s="208"/>
      <c r="K306" s="208">
        <v>5.8</v>
      </c>
      <c r="L306" s="208"/>
      <c r="M306" s="208"/>
      <c r="N306" s="208"/>
      <c r="O306" s="208"/>
      <c r="P306" s="208"/>
      <c r="Q306" s="570">
        <v>2.85</v>
      </c>
      <c r="R306" s="570">
        <v>1.35</v>
      </c>
      <c r="S306" s="135"/>
      <c r="T306" s="755">
        <f t="shared" si="31"/>
        <v>10.754</v>
      </c>
      <c r="U306" s="898"/>
      <c r="V306" s="13"/>
    </row>
    <row r="307" spans="1:22" ht="39.950000000000003" customHeight="1" thickBot="1" x14ac:dyDescent="0.25">
      <c r="A307" s="1204"/>
      <c r="B307" s="1322"/>
      <c r="C307" s="472" t="s">
        <v>822</v>
      </c>
      <c r="D307" s="478"/>
      <c r="E307" s="478"/>
      <c r="F307" s="191" t="s">
        <v>822</v>
      </c>
      <c r="G307" s="209"/>
      <c r="H307" s="209"/>
      <c r="I307" s="209"/>
      <c r="J307" s="209"/>
      <c r="K307" s="209">
        <v>5.8</v>
      </c>
      <c r="L307" s="209"/>
      <c r="M307" s="209"/>
      <c r="N307" s="209"/>
      <c r="O307" s="209"/>
      <c r="P307" s="209"/>
      <c r="Q307" s="746">
        <v>2.85</v>
      </c>
      <c r="R307" s="746">
        <v>1.35</v>
      </c>
      <c r="S307" s="151"/>
      <c r="T307" s="878">
        <f>SUM(K307:M307)*1.13+SUM(O307:R307)</f>
        <v>10.754</v>
      </c>
      <c r="U307" s="882"/>
      <c r="V307" s="13"/>
    </row>
    <row r="308" spans="1:22" ht="39.950000000000003" customHeight="1" x14ac:dyDescent="0.2">
      <c r="A308" s="1203">
        <v>38</v>
      </c>
      <c r="B308" s="1320" t="s">
        <v>289</v>
      </c>
      <c r="C308" s="783" t="s">
        <v>823</v>
      </c>
      <c r="D308" s="783" t="s">
        <v>823</v>
      </c>
      <c r="E308" s="783" t="s">
        <v>823</v>
      </c>
      <c r="F308" s="189" t="s">
        <v>823</v>
      </c>
      <c r="G308" s="172">
        <v>22</v>
      </c>
      <c r="H308" s="172"/>
      <c r="I308" s="172"/>
      <c r="J308" s="172"/>
      <c r="K308" s="172">
        <v>11.89</v>
      </c>
      <c r="L308" s="172"/>
      <c r="M308" s="172">
        <v>4.79</v>
      </c>
      <c r="N308" s="172"/>
      <c r="O308" s="172"/>
      <c r="P308" s="172"/>
      <c r="Q308" s="536">
        <v>2.85</v>
      </c>
      <c r="R308" s="536">
        <v>1.35</v>
      </c>
      <c r="S308" s="134"/>
      <c r="T308" s="877">
        <f t="shared" ref="T308:T315" si="32">SUM(K308:M308)*1.13+SUM(O308:R308)</f>
        <v>23.048399999999997</v>
      </c>
      <c r="U308" s="883"/>
      <c r="V308" s="13"/>
    </row>
    <row r="309" spans="1:22" ht="39.950000000000003" customHeight="1" x14ac:dyDescent="0.2">
      <c r="A309" s="1376"/>
      <c r="B309" s="1321"/>
      <c r="C309" s="781" t="s">
        <v>824</v>
      </c>
      <c r="D309" s="781" t="s">
        <v>824</v>
      </c>
      <c r="E309" s="781" t="s">
        <v>824</v>
      </c>
      <c r="F309" s="190" t="s">
        <v>824</v>
      </c>
      <c r="G309" s="208">
        <v>22</v>
      </c>
      <c r="H309" s="208"/>
      <c r="I309" s="208"/>
      <c r="J309" s="208"/>
      <c r="K309" s="208">
        <v>11.89</v>
      </c>
      <c r="L309" s="208"/>
      <c r="M309" s="208">
        <v>4.79</v>
      </c>
      <c r="N309" s="208"/>
      <c r="O309" s="208"/>
      <c r="P309" s="208"/>
      <c r="Q309" s="570">
        <v>2.85</v>
      </c>
      <c r="R309" s="570">
        <v>1.35</v>
      </c>
      <c r="S309" s="135"/>
      <c r="T309" s="755">
        <f t="shared" si="32"/>
        <v>23.048399999999997</v>
      </c>
      <c r="U309" s="875"/>
      <c r="V309" s="13"/>
    </row>
    <row r="310" spans="1:22" ht="39.950000000000003" customHeight="1" x14ac:dyDescent="0.2">
      <c r="A310" s="1376"/>
      <c r="B310" s="1321"/>
      <c r="C310" s="781" t="s">
        <v>825</v>
      </c>
      <c r="D310" s="781" t="s">
        <v>825</v>
      </c>
      <c r="E310" s="781" t="s">
        <v>825</v>
      </c>
      <c r="F310" s="190" t="s">
        <v>825</v>
      </c>
      <c r="G310" s="208">
        <v>22</v>
      </c>
      <c r="H310" s="208"/>
      <c r="I310" s="208"/>
      <c r="J310" s="208"/>
      <c r="K310" s="208">
        <v>11.89</v>
      </c>
      <c r="L310" s="208"/>
      <c r="M310" s="208">
        <v>4.79</v>
      </c>
      <c r="N310" s="208"/>
      <c r="O310" s="208"/>
      <c r="P310" s="208"/>
      <c r="Q310" s="570">
        <v>2.85</v>
      </c>
      <c r="R310" s="570">
        <v>1.35</v>
      </c>
      <c r="S310" s="135"/>
      <c r="T310" s="755">
        <f t="shared" si="32"/>
        <v>23.048399999999997</v>
      </c>
      <c r="U310" s="875"/>
      <c r="V310" s="13"/>
    </row>
    <row r="311" spans="1:22" ht="39.950000000000003" customHeight="1" x14ac:dyDescent="0.2">
      <c r="A311" s="1376"/>
      <c r="B311" s="1321"/>
      <c r="C311" s="781" t="s">
        <v>826</v>
      </c>
      <c r="D311" s="781" t="s">
        <v>826</v>
      </c>
      <c r="E311" s="781" t="s">
        <v>826</v>
      </c>
      <c r="F311" s="190" t="s">
        <v>826</v>
      </c>
      <c r="G311" s="208">
        <v>22</v>
      </c>
      <c r="H311" s="208"/>
      <c r="I311" s="208"/>
      <c r="J311" s="208"/>
      <c r="K311" s="208">
        <v>11.89</v>
      </c>
      <c r="L311" s="208"/>
      <c r="M311" s="208">
        <v>4.79</v>
      </c>
      <c r="N311" s="208"/>
      <c r="O311" s="208"/>
      <c r="P311" s="208"/>
      <c r="Q311" s="570">
        <v>2.85</v>
      </c>
      <c r="R311" s="570">
        <v>1.35</v>
      </c>
      <c r="S311" s="135"/>
      <c r="T311" s="755">
        <f t="shared" si="32"/>
        <v>23.048399999999997</v>
      </c>
      <c r="U311" s="875"/>
      <c r="V311" s="13"/>
    </row>
    <row r="312" spans="1:22" ht="39.950000000000003" customHeight="1" x14ac:dyDescent="0.2">
      <c r="A312" s="1376"/>
      <c r="B312" s="1321"/>
      <c r="C312" s="781" t="s">
        <v>827</v>
      </c>
      <c r="D312" s="781" t="s">
        <v>827</v>
      </c>
      <c r="E312" s="781" t="s">
        <v>827</v>
      </c>
      <c r="F312" s="190" t="s">
        <v>827</v>
      </c>
      <c r="G312" s="208">
        <v>22</v>
      </c>
      <c r="H312" s="208"/>
      <c r="I312" s="208"/>
      <c r="J312" s="208"/>
      <c r="K312" s="208">
        <v>11.89</v>
      </c>
      <c r="L312" s="208"/>
      <c r="M312" s="208">
        <v>4.79</v>
      </c>
      <c r="N312" s="208"/>
      <c r="O312" s="208"/>
      <c r="P312" s="208"/>
      <c r="Q312" s="570">
        <v>2.85</v>
      </c>
      <c r="R312" s="570">
        <v>1.35</v>
      </c>
      <c r="S312" s="135"/>
      <c r="T312" s="755">
        <f t="shared" si="32"/>
        <v>23.048399999999997</v>
      </c>
      <c r="U312" s="875"/>
      <c r="V312" s="13"/>
    </row>
    <row r="313" spans="1:22" ht="39.950000000000003" customHeight="1" x14ac:dyDescent="0.2">
      <c r="A313" s="1376"/>
      <c r="B313" s="1321"/>
      <c r="C313" s="781" t="s">
        <v>828</v>
      </c>
      <c r="D313" s="781" t="s">
        <v>828</v>
      </c>
      <c r="E313" s="781" t="s">
        <v>828</v>
      </c>
      <c r="F313" s="190" t="s">
        <v>828</v>
      </c>
      <c r="G313" s="208">
        <v>22</v>
      </c>
      <c r="H313" s="208"/>
      <c r="I313" s="208"/>
      <c r="J313" s="208"/>
      <c r="K313" s="208">
        <v>11.89</v>
      </c>
      <c r="L313" s="208"/>
      <c r="M313" s="208">
        <v>4.79</v>
      </c>
      <c r="N313" s="208"/>
      <c r="O313" s="208"/>
      <c r="P313" s="208"/>
      <c r="Q313" s="570">
        <v>2.85</v>
      </c>
      <c r="R313" s="570">
        <v>1.35</v>
      </c>
      <c r="S313" s="135"/>
      <c r="T313" s="755">
        <f t="shared" si="32"/>
        <v>23.048399999999997</v>
      </c>
      <c r="U313" s="875"/>
      <c r="V313" s="13"/>
    </row>
    <row r="314" spans="1:22" ht="39.950000000000003" customHeight="1" x14ac:dyDescent="0.2">
      <c r="A314" s="1376"/>
      <c r="B314" s="1321"/>
      <c r="C314" s="781" t="s">
        <v>829</v>
      </c>
      <c r="D314" s="781" t="s">
        <v>829</v>
      </c>
      <c r="E314" s="781" t="s">
        <v>829</v>
      </c>
      <c r="F314" s="190" t="s">
        <v>829</v>
      </c>
      <c r="G314" s="208">
        <v>22</v>
      </c>
      <c r="H314" s="208"/>
      <c r="I314" s="208"/>
      <c r="J314" s="208"/>
      <c r="K314" s="208">
        <v>11.89</v>
      </c>
      <c r="L314" s="208"/>
      <c r="M314" s="208">
        <v>4.79</v>
      </c>
      <c r="N314" s="208"/>
      <c r="O314" s="208"/>
      <c r="P314" s="208"/>
      <c r="Q314" s="570">
        <v>2.85</v>
      </c>
      <c r="R314" s="570">
        <v>1.35</v>
      </c>
      <c r="S314" s="135"/>
      <c r="T314" s="755">
        <f t="shared" si="32"/>
        <v>23.048399999999997</v>
      </c>
      <c r="U314" s="875"/>
      <c r="V314" s="13"/>
    </row>
    <row r="315" spans="1:22" ht="39.950000000000003" customHeight="1" x14ac:dyDescent="0.2">
      <c r="A315" s="1376"/>
      <c r="B315" s="1321"/>
      <c r="C315" s="781" t="s">
        <v>830</v>
      </c>
      <c r="D315" s="781" t="s">
        <v>830</v>
      </c>
      <c r="E315" s="781" t="s">
        <v>830</v>
      </c>
      <c r="F315" s="190" t="s">
        <v>830</v>
      </c>
      <c r="G315" s="208">
        <v>22</v>
      </c>
      <c r="H315" s="208"/>
      <c r="I315" s="208"/>
      <c r="J315" s="208"/>
      <c r="K315" s="208">
        <v>11.89</v>
      </c>
      <c r="L315" s="208"/>
      <c r="M315" s="208">
        <v>4.79</v>
      </c>
      <c r="N315" s="208"/>
      <c r="O315" s="208"/>
      <c r="P315" s="208"/>
      <c r="Q315" s="570">
        <v>2.85</v>
      </c>
      <c r="R315" s="570">
        <v>1.35</v>
      </c>
      <c r="S315" s="135"/>
      <c r="T315" s="755">
        <f t="shared" si="32"/>
        <v>23.048399999999997</v>
      </c>
      <c r="U315" s="875"/>
      <c r="V315" s="13"/>
    </row>
    <row r="316" spans="1:22" ht="39.950000000000003" customHeight="1" thickBot="1" x14ac:dyDescent="0.25">
      <c r="A316" s="1204"/>
      <c r="B316" s="1322"/>
      <c r="C316" s="782" t="s">
        <v>645</v>
      </c>
      <c r="D316" s="782" t="s">
        <v>645</v>
      </c>
      <c r="E316" s="782" t="s">
        <v>645</v>
      </c>
      <c r="F316" s="191" t="s">
        <v>645</v>
      </c>
      <c r="G316" s="209">
        <v>22</v>
      </c>
      <c r="H316" s="209"/>
      <c r="I316" s="209"/>
      <c r="J316" s="209"/>
      <c r="K316" s="209">
        <v>11.89</v>
      </c>
      <c r="L316" s="209"/>
      <c r="M316" s="209">
        <v>4.79</v>
      </c>
      <c r="N316" s="209"/>
      <c r="O316" s="209"/>
      <c r="P316" s="209"/>
      <c r="Q316" s="746">
        <v>2.85</v>
      </c>
      <c r="R316" s="746">
        <v>1.35</v>
      </c>
      <c r="S316" s="151"/>
      <c r="T316" s="878">
        <f>SUM(K316:M316)*1.13+SUM(O316:R316)</f>
        <v>23.048399999999997</v>
      </c>
      <c r="U316" s="882"/>
      <c r="V316" s="13"/>
    </row>
    <row r="317" spans="1:22" ht="39.950000000000003" customHeight="1" x14ac:dyDescent="0.2">
      <c r="A317" s="1203">
        <v>39</v>
      </c>
      <c r="B317" s="1320" t="s">
        <v>450</v>
      </c>
      <c r="C317" s="471" t="s">
        <v>831</v>
      </c>
      <c r="D317" s="471" t="s">
        <v>831</v>
      </c>
      <c r="E317" s="471" t="s">
        <v>831</v>
      </c>
      <c r="F317" s="189" t="s">
        <v>831</v>
      </c>
      <c r="G317" s="172">
        <v>25</v>
      </c>
      <c r="H317" s="172">
        <v>2</v>
      </c>
      <c r="I317" s="172">
        <v>4</v>
      </c>
      <c r="J317" s="172"/>
      <c r="K317" s="172">
        <v>10.98</v>
      </c>
      <c r="L317" s="172">
        <v>2.2000000000000002</v>
      </c>
      <c r="M317" s="172">
        <v>2.8</v>
      </c>
      <c r="N317" s="172"/>
      <c r="O317" s="172"/>
      <c r="P317" s="659">
        <v>1</v>
      </c>
      <c r="Q317" s="743">
        <v>2.85</v>
      </c>
      <c r="R317" s="536">
        <v>0.27</v>
      </c>
      <c r="S317" s="134"/>
      <c r="T317" s="877">
        <f t="shared" ref="T317:T320" si="33">SUM(K317:M317)*1.13+SUM(O317:R317)</f>
        <v>22.177399999999999</v>
      </c>
      <c r="U317" s="883"/>
      <c r="V317" s="13"/>
    </row>
    <row r="318" spans="1:22" ht="39.950000000000003" customHeight="1" x14ac:dyDescent="0.2">
      <c r="A318" s="1376"/>
      <c r="B318" s="1321"/>
      <c r="C318" s="473" t="s">
        <v>832</v>
      </c>
      <c r="D318" s="473" t="s">
        <v>832</v>
      </c>
      <c r="E318" s="473" t="s">
        <v>832</v>
      </c>
      <c r="F318" s="190" t="s">
        <v>832</v>
      </c>
      <c r="G318" s="208">
        <v>25</v>
      </c>
      <c r="H318" s="208">
        <v>2</v>
      </c>
      <c r="I318" s="208">
        <v>4</v>
      </c>
      <c r="J318" s="208"/>
      <c r="K318" s="208">
        <v>10.98</v>
      </c>
      <c r="L318" s="208">
        <v>2.2000000000000002</v>
      </c>
      <c r="M318" s="208">
        <v>2.8</v>
      </c>
      <c r="N318" s="208"/>
      <c r="O318" s="208"/>
      <c r="P318" s="208"/>
      <c r="Q318" s="744">
        <v>2.85</v>
      </c>
      <c r="R318" s="570">
        <v>1.35</v>
      </c>
      <c r="S318" s="135"/>
      <c r="T318" s="755">
        <f t="shared" si="33"/>
        <v>22.257399999999997</v>
      </c>
      <c r="U318" s="875"/>
      <c r="V318" s="639"/>
    </row>
    <row r="319" spans="1:22" ht="39.950000000000003" customHeight="1" x14ac:dyDescent="0.2">
      <c r="A319" s="1376"/>
      <c r="B319" s="1321"/>
      <c r="C319" s="473" t="s">
        <v>833</v>
      </c>
      <c r="D319" s="473" t="s">
        <v>833</v>
      </c>
      <c r="E319" s="473" t="s">
        <v>833</v>
      </c>
      <c r="F319" s="190" t="s">
        <v>833</v>
      </c>
      <c r="G319" s="208">
        <v>25</v>
      </c>
      <c r="H319" s="208">
        <v>2</v>
      </c>
      <c r="I319" s="208">
        <v>4</v>
      </c>
      <c r="J319" s="208"/>
      <c r="K319" s="208">
        <v>10.98</v>
      </c>
      <c r="L319" s="208">
        <v>2.2000000000000002</v>
      </c>
      <c r="M319" s="208">
        <v>2.8</v>
      </c>
      <c r="N319" s="208"/>
      <c r="O319" s="208"/>
      <c r="P319" s="208"/>
      <c r="Q319" s="744">
        <v>2.85</v>
      </c>
      <c r="R319" s="570">
        <v>0.27</v>
      </c>
      <c r="S319" s="135"/>
      <c r="T319" s="755">
        <f t="shared" si="33"/>
        <v>21.177399999999999</v>
      </c>
      <c r="U319" s="875"/>
      <c r="V319" s="19"/>
    </row>
    <row r="320" spans="1:22" ht="39.950000000000003" customHeight="1" x14ac:dyDescent="0.2">
      <c r="A320" s="1376"/>
      <c r="B320" s="1321"/>
      <c r="C320" s="473" t="s">
        <v>834</v>
      </c>
      <c r="D320" s="473" t="s">
        <v>834</v>
      </c>
      <c r="E320" s="473" t="s">
        <v>834</v>
      </c>
      <c r="F320" s="190" t="s">
        <v>834</v>
      </c>
      <c r="G320" s="208">
        <v>25</v>
      </c>
      <c r="H320" s="208">
        <v>2</v>
      </c>
      <c r="I320" s="208">
        <v>4</v>
      </c>
      <c r="J320" s="208"/>
      <c r="K320" s="208">
        <v>10.98</v>
      </c>
      <c r="L320" s="208">
        <v>2.2000000000000002</v>
      </c>
      <c r="M320" s="208">
        <v>2.8</v>
      </c>
      <c r="N320" s="208"/>
      <c r="O320" s="208"/>
      <c r="P320" s="208"/>
      <c r="Q320" s="744">
        <v>2.85</v>
      </c>
      <c r="R320" s="570">
        <v>1.35</v>
      </c>
      <c r="S320" s="135"/>
      <c r="T320" s="755">
        <f t="shared" si="33"/>
        <v>22.257399999999997</v>
      </c>
      <c r="U320" s="875"/>
      <c r="V320" s="638"/>
    </row>
    <row r="321" spans="1:23" ht="39.950000000000003" customHeight="1" thickBot="1" x14ac:dyDescent="0.25">
      <c r="A321" s="1204"/>
      <c r="B321" s="1322"/>
      <c r="C321" s="472" t="s">
        <v>552</v>
      </c>
      <c r="D321" s="472" t="s">
        <v>552</v>
      </c>
      <c r="E321" s="472" t="s">
        <v>552</v>
      </c>
      <c r="F321" s="191" t="s">
        <v>552</v>
      </c>
      <c r="G321" s="209">
        <v>25</v>
      </c>
      <c r="H321" s="209">
        <v>2</v>
      </c>
      <c r="I321" s="209">
        <v>4</v>
      </c>
      <c r="J321" s="209"/>
      <c r="K321" s="209">
        <v>10.98</v>
      </c>
      <c r="L321" s="209">
        <v>2.2000000000000002</v>
      </c>
      <c r="M321" s="209">
        <v>2.8</v>
      </c>
      <c r="N321" s="209"/>
      <c r="O321" s="209"/>
      <c r="P321" s="209"/>
      <c r="Q321" s="745">
        <v>2.85</v>
      </c>
      <c r="R321" s="746">
        <v>1.35</v>
      </c>
      <c r="S321" s="151"/>
      <c r="T321" s="878">
        <f>SUM(K321:M321)*1.13+SUM(O321:R321)</f>
        <v>22.257399999999997</v>
      </c>
      <c r="U321" s="882"/>
      <c r="V321" s="638"/>
    </row>
    <row r="322" spans="1:23" ht="39.950000000000003" customHeight="1" thickBot="1" x14ac:dyDescent="0.25">
      <c r="A322" s="212">
        <v>40</v>
      </c>
      <c r="B322" s="77" t="s">
        <v>293</v>
      </c>
      <c r="C322" s="233" t="s">
        <v>294</v>
      </c>
      <c r="D322" s="233" t="s">
        <v>294</v>
      </c>
      <c r="E322" s="233" t="s">
        <v>295</v>
      </c>
      <c r="F322" s="146" t="s">
        <v>295</v>
      </c>
      <c r="G322" s="147">
        <v>39.090000000000003</v>
      </c>
      <c r="H322" s="147">
        <v>18.329999999999998</v>
      </c>
      <c r="I322" s="147"/>
      <c r="J322" s="147"/>
      <c r="K322" s="147">
        <v>6.21</v>
      </c>
      <c r="L322" s="147">
        <v>3.86</v>
      </c>
      <c r="M322" s="147"/>
      <c r="N322" s="147"/>
      <c r="O322" s="147"/>
      <c r="P322" s="147"/>
      <c r="Q322" s="724">
        <v>2.85</v>
      </c>
      <c r="R322" s="724">
        <v>1.35</v>
      </c>
      <c r="S322" s="152"/>
      <c r="T322" s="909">
        <f>SUM(K322:M322)*1.13+SUM(O322:R322)</f>
        <v>15.5791</v>
      </c>
      <c r="U322" s="880"/>
      <c r="V322" s="639"/>
    </row>
    <row r="323" spans="1:23" s="13" customFormat="1" ht="39.950000000000003" customHeight="1" thickBot="1" x14ac:dyDescent="0.25">
      <c r="A323" s="212">
        <v>41</v>
      </c>
      <c r="B323" s="40" t="s">
        <v>488</v>
      </c>
      <c r="C323" s="233" t="s">
        <v>498</v>
      </c>
      <c r="D323" s="233" t="s">
        <v>498</v>
      </c>
      <c r="E323" s="233" t="s">
        <v>498</v>
      </c>
      <c r="F323" s="41" t="s">
        <v>498</v>
      </c>
      <c r="G323" s="147">
        <v>14</v>
      </c>
      <c r="H323" s="147">
        <v>14</v>
      </c>
      <c r="I323" s="147"/>
      <c r="J323" s="147"/>
      <c r="K323" s="147">
        <v>8.9499999999999993</v>
      </c>
      <c r="L323" s="147">
        <v>1.54</v>
      </c>
      <c r="M323" s="147">
        <v>1.62</v>
      </c>
      <c r="N323" s="147"/>
      <c r="O323" s="147"/>
      <c r="P323" s="147"/>
      <c r="Q323" s="724">
        <v>2.85</v>
      </c>
      <c r="R323" s="724"/>
      <c r="S323" s="158"/>
      <c r="T323" s="909">
        <f>SUM(K323:M323)*1.13+SUM(O323:R323)</f>
        <v>16.534299999999998</v>
      </c>
      <c r="U323" s="899"/>
      <c r="W323" s="3"/>
    </row>
    <row r="324" spans="1:23" s="13" customFormat="1" ht="42" customHeight="1" x14ac:dyDescent="0.2">
      <c r="A324" s="1168">
        <v>42</v>
      </c>
      <c r="B324" s="1155" t="s">
        <v>409</v>
      </c>
      <c r="C324" s="350" t="s">
        <v>910</v>
      </c>
      <c r="D324" s="354" t="s">
        <v>910</v>
      </c>
      <c r="E324" s="361"/>
      <c r="F324" s="347" t="s">
        <v>910</v>
      </c>
      <c r="G324" s="45">
        <v>15</v>
      </c>
      <c r="H324" s="67">
        <v>2.7</v>
      </c>
      <c r="I324" s="67"/>
      <c r="J324" s="45"/>
      <c r="K324" s="45">
        <v>9.5299999999999994</v>
      </c>
      <c r="L324" s="67">
        <v>1.01</v>
      </c>
      <c r="M324" s="67"/>
      <c r="N324" s="735">
        <v>4.8499999999999996</v>
      </c>
      <c r="O324" s="45"/>
      <c r="P324" s="45"/>
      <c r="Q324" s="63">
        <v>2.85</v>
      </c>
      <c r="R324" s="87">
        <v>1.35</v>
      </c>
      <c r="S324" s="29"/>
      <c r="T324" s="912">
        <f>SUM(K324:M324)*1.13+SUM(O324:R324)</f>
        <v>16.110199999999999</v>
      </c>
      <c r="U324" s="900"/>
      <c r="V324" s="14"/>
    </row>
    <row r="325" spans="1:23" s="13" customFormat="1" ht="50.1" customHeight="1" x14ac:dyDescent="0.2">
      <c r="A325" s="1169"/>
      <c r="B325" s="1156"/>
      <c r="C325" s="351" t="s">
        <v>996</v>
      </c>
      <c r="D325" s="355" t="s">
        <v>996</v>
      </c>
      <c r="E325" s="362"/>
      <c r="F325" s="348" t="s">
        <v>909</v>
      </c>
      <c r="G325" s="89">
        <v>15</v>
      </c>
      <c r="H325" s="50">
        <v>2.7</v>
      </c>
      <c r="I325" s="50"/>
      <c r="J325" s="89"/>
      <c r="K325" s="89">
        <v>9.5299999999999994</v>
      </c>
      <c r="L325" s="50">
        <v>1.01</v>
      </c>
      <c r="M325" s="50"/>
      <c r="N325" s="736">
        <v>4.8499999999999996</v>
      </c>
      <c r="O325" s="89">
        <v>0.7</v>
      </c>
      <c r="P325" s="89"/>
      <c r="Q325" s="26">
        <v>2.85</v>
      </c>
      <c r="R325" s="90">
        <v>1.35</v>
      </c>
      <c r="S325" s="27"/>
      <c r="T325" s="913">
        <f t="shared" ref="T325:T348" si="34">SUM(K325:M325)*1.13+SUM(O325:R325)</f>
        <v>16.810199999999998</v>
      </c>
      <c r="U325" s="901"/>
      <c r="V325" s="14"/>
    </row>
    <row r="326" spans="1:23" s="13" customFormat="1" ht="50.1" customHeight="1" x14ac:dyDescent="0.2">
      <c r="A326" s="1169"/>
      <c r="B326" s="1156"/>
      <c r="C326" s="351" t="s">
        <v>897</v>
      </c>
      <c r="D326" s="355" t="s">
        <v>897</v>
      </c>
      <c r="E326" s="362"/>
      <c r="F326" s="348" t="s">
        <v>897</v>
      </c>
      <c r="G326" s="89">
        <v>15</v>
      </c>
      <c r="H326" s="50">
        <v>2.7</v>
      </c>
      <c r="I326" s="50"/>
      <c r="J326" s="89"/>
      <c r="K326" s="89">
        <v>9.5299999999999994</v>
      </c>
      <c r="L326" s="50">
        <v>1.01</v>
      </c>
      <c r="M326" s="50"/>
      <c r="N326" s="736">
        <v>4.8499999999999996</v>
      </c>
      <c r="O326" s="89"/>
      <c r="P326" s="89"/>
      <c r="Q326" s="26">
        <v>2.85</v>
      </c>
      <c r="R326" s="90">
        <v>1.35</v>
      </c>
      <c r="S326" s="27"/>
      <c r="T326" s="913">
        <f t="shared" si="34"/>
        <v>16.110199999999999</v>
      </c>
      <c r="U326" s="901"/>
      <c r="V326" s="14"/>
    </row>
    <row r="327" spans="1:23" s="13" customFormat="1" ht="50.1" customHeight="1" x14ac:dyDescent="0.2">
      <c r="A327" s="1169"/>
      <c r="B327" s="1156"/>
      <c r="C327" s="351" t="s">
        <v>898</v>
      </c>
      <c r="D327" s="355" t="s">
        <v>898</v>
      </c>
      <c r="E327" s="362"/>
      <c r="F327" s="348" t="s">
        <v>898</v>
      </c>
      <c r="G327" s="89">
        <v>15</v>
      </c>
      <c r="H327" s="50">
        <v>2.7</v>
      </c>
      <c r="I327" s="50"/>
      <c r="J327" s="89"/>
      <c r="K327" s="89">
        <v>9.5299999999999994</v>
      </c>
      <c r="L327" s="50">
        <v>1.01</v>
      </c>
      <c r="M327" s="50"/>
      <c r="N327" s="736">
        <v>4.8499999999999996</v>
      </c>
      <c r="O327" s="89"/>
      <c r="P327" s="89"/>
      <c r="Q327" s="26">
        <v>2.85</v>
      </c>
      <c r="R327" s="90">
        <v>1.35</v>
      </c>
      <c r="S327" s="27"/>
      <c r="T327" s="913">
        <f t="shared" si="34"/>
        <v>16.110199999999999</v>
      </c>
      <c r="U327" s="901"/>
      <c r="V327" s="14"/>
    </row>
    <row r="328" spans="1:23" s="13" customFormat="1" ht="50.1" customHeight="1" x14ac:dyDescent="0.2">
      <c r="A328" s="1169"/>
      <c r="B328" s="1156"/>
      <c r="C328" s="351" t="s">
        <v>899</v>
      </c>
      <c r="D328" s="355" t="s">
        <v>899</v>
      </c>
      <c r="E328" s="362"/>
      <c r="F328" s="348" t="s">
        <v>899</v>
      </c>
      <c r="G328" s="89">
        <v>15</v>
      </c>
      <c r="H328" s="50">
        <v>2.7</v>
      </c>
      <c r="I328" s="50"/>
      <c r="J328" s="89"/>
      <c r="K328" s="89">
        <v>9.5299999999999994</v>
      </c>
      <c r="L328" s="50">
        <v>1.01</v>
      </c>
      <c r="M328" s="50"/>
      <c r="N328" s="736">
        <v>4.8499999999999996</v>
      </c>
      <c r="O328" s="89"/>
      <c r="P328" s="89"/>
      <c r="Q328" s="26">
        <v>2.85</v>
      </c>
      <c r="R328" s="90">
        <v>1.35</v>
      </c>
      <c r="S328" s="27"/>
      <c r="T328" s="913">
        <f t="shared" si="34"/>
        <v>16.110199999999999</v>
      </c>
      <c r="U328" s="901"/>
      <c r="V328" s="14"/>
    </row>
    <row r="329" spans="1:23" s="13" customFormat="1" ht="50.1" customHeight="1" x14ac:dyDescent="0.2">
      <c r="A329" s="1169"/>
      <c r="B329" s="1156"/>
      <c r="C329" s="351" t="s">
        <v>900</v>
      </c>
      <c r="D329" s="355" t="s">
        <v>900</v>
      </c>
      <c r="E329" s="362"/>
      <c r="F329" s="348" t="s">
        <v>900</v>
      </c>
      <c r="G329" s="89">
        <v>15</v>
      </c>
      <c r="H329" s="50">
        <v>2.7</v>
      </c>
      <c r="I329" s="50"/>
      <c r="J329" s="89"/>
      <c r="K329" s="89">
        <v>9.5299999999999994</v>
      </c>
      <c r="L329" s="50">
        <v>1.01</v>
      </c>
      <c r="M329" s="50"/>
      <c r="N329" s="736">
        <v>4.8499999999999996</v>
      </c>
      <c r="O329" s="89"/>
      <c r="P329" s="89"/>
      <c r="Q329" s="26">
        <v>2.85</v>
      </c>
      <c r="R329" s="90">
        <v>1.35</v>
      </c>
      <c r="S329" s="27"/>
      <c r="T329" s="913">
        <f t="shared" si="34"/>
        <v>16.110199999999999</v>
      </c>
      <c r="U329" s="901"/>
      <c r="V329" s="14"/>
    </row>
    <row r="330" spans="1:23" s="13" customFormat="1" ht="50.1" customHeight="1" x14ac:dyDescent="0.2">
      <c r="A330" s="1169"/>
      <c r="B330" s="1156"/>
      <c r="C330" s="351" t="s">
        <v>901</v>
      </c>
      <c r="D330" s="355" t="s">
        <v>901</v>
      </c>
      <c r="E330" s="362"/>
      <c r="F330" s="348" t="s">
        <v>901</v>
      </c>
      <c r="G330" s="89">
        <v>15</v>
      </c>
      <c r="H330" s="50">
        <v>2.7</v>
      </c>
      <c r="I330" s="50"/>
      <c r="J330" s="89"/>
      <c r="K330" s="89">
        <v>9.5299999999999994</v>
      </c>
      <c r="L330" s="50">
        <v>1.01</v>
      </c>
      <c r="M330" s="50"/>
      <c r="N330" s="736">
        <v>4.8499999999999996</v>
      </c>
      <c r="O330" s="89"/>
      <c r="P330" s="89"/>
      <c r="Q330" s="26">
        <v>2.85</v>
      </c>
      <c r="R330" s="90">
        <v>1.35</v>
      </c>
      <c r="S330" s="27"/>
      <c r="T330" s="913">
        <f t="shared" si="34"/>
        <v>16.110199999999999</v>
      </c>
      <c r="U330" s="901"/>
      <c r="V330" s="14"/>
    </row>
    <row r="331" spans="1:23" s="13" customFormat="1" ht="50.1" customHeight="1" x14ac:dyDescent="0.2">
      <c r="A331" s="1169"/>
      <c r="B331" s="1156"/>
      <c r="C331" s="351" t="s">
        <v>902</v>
      </c>
      <c r="D331" s="355" t="s">
        <v>902</v>
      </c>
      <c r="E331" s="362"/>
      <c r="F331" s="348" t="s">
        <v>902</v>
      </c>
      <c r="G331" s="89">
        <v>15</v>
      </c>
      <c r="H331" s="50">
        <v>2.7</v>
      </c>
      <c r="I331" s="50"/>
      <c r="J331" s="89"/>
      <c r="K331" s="89">
        <v>9.5299999999999994</v>
      </c>
      <c r="L331" s="50">
        <v>1.01</v>
      </c>
      <c r="M331" s="50"/>
      <c r="N331" s="736">
        <v>4.8499999999999996</v>
      </c>
      <c r="O331" s="89"/>
      <c r="P331" s="89"/>
      <c r="Q331" s="26">
        <v>2.85</v>
      </c>
      <c r="R331" s="90">
        <v>1.35</v>
      </c>
      <c r="S331" s="27"/>
      <c r="T331" s="913">
        <f t="shared" si="34"/>
        <v>16.110199999999999</v>
      </c>
      <c r="U331" s="901"/>
      <c r="V331" s="14"/>
    </row>
    <row r="332" spans="1:23" s="13" customFormat="1" ht="50.1" customHeight="1" x14ac:dyDescent="0.2">
      <c r="A332" s="1169"/>
      <c r="B332" s="1156"/>
      <c r="C332" s="351" t="s">
        <v>903</v>
      </c>
      <c r="D332" s="355" t="s">
        <v>903</v>
      </c>
      <c r="E332" s="362"/>
      <c r="F332" s="348" t="s">
        <v>903</v>
      </c>
      <c r="G332" s="89">
        <v>15</v>
      </c>
      <c r="H332" s="50">
        <v>2.7</v>
      </c>
      <c r="I332" s="50"/>
      <c r="J332" s="89"/>
      <c r="K332" s="89">
        <v>9.5299999999999994</v>
      </c>
      <c r="L332" s="50">
        <v>1.01</v>
      </c>
      <c r="M332" s="50"/>
      <c r="N332" s="736">
        <v>4.8499999999999996</v>
      </c>
      <c r="O332" s="89"/>
      <c r="P332" s="89"/>
      <c r="Q332" s="26">
        <v>2.85</v>
      </c>
      <c r="R332" s="90">
        <v>1.35</v>
      </c>
      <c r="S332" s="27"/>
      <c r="T332" s="913">
        <f t="shared" si="34"/>
        <v>16.110199999999999</v>
      </c>
      <c r="U332" s="901"/>
      <c r="V332" s="14"/>
    </row>
    <row r="333" spans="1:23" s="13" customFormat="1" ht="50.1" customHeight="1" x14ac:dyDescent="0.2">
      <c r="A333" s="1169"/>
      <c r="B333" s="1156"/>
      <c r="C333" s="351" t="s">
        <v>904</v>
      </c>
      <c r="D333" s="355" t="s">
        <v>904</v>
      </c>
      <c r="E333" s="362"/>
      <c r="F333" s="348" t="s">
        <v>904</v>
      </c>
      <c r="G333" s="89">
        <v>15</v>
      </c>
      <c r="H333" s="50">
        <v>2.7</v>
      </c>
      <c r="I333" s="50"/>
      <c r="J333" s="89"/>
      <c r="K333" s="89">
        <v>9.5299999999999994</v>
      </c>
      <c r="L333" s="50">
        <v>1.01</v>
      </c>
      <c r="M333" s="50"/>
      <c r="N333" s="736">
        <v>4.8499999999999996</v>
      </c>
      <c r="O333" s="89"/>
      <c r="P333" s="89"/>
      <c r="Q333" s="26">
        <v>2.85</v>
      </c>
      <c r="R333" s="90">
        <v>1.35</v>
      </c>
      <c r="S333" s="27"/>
      <c r="T333" s="913">
        <f t="shared" si="34"/>
        <v>16.110199999999999</v>
      </c>
      <c r="U333" s="901"/>
      <c r="V333" s="14"/>
    </row>
    <row r="334" spans="1:23" s="13" customFormat="1" ht="50.1" customHeight="1" x14ac:dyDescent="0.2">
      <c r="A334" s="1169"/>
      <c r="B334" s="1156"/>
      <c r="C334" s="351" t="s">
        <v>905</v>
      </c>
      <c r="D334" s="355" t="s">
        <v>905</v>
      </c>
      <c r="E334" s="362"/>
      <c r="F334" s="348" t="s">
        <v>905</v>
      </c>
      <c r="G334" s="89">
        <v>15</v>
      </c>
      <c r="H334" s="50">
        <v>2.7</v>
      </c>
      <c r="I334" s="50"/>
      <c r="J334" s="89"/>
      <c r="K334" s="89">
        <v>9.5299999999999994</v>
      </c>
      <c r="L334" s="50">
        <v>1.01</v>
      </c>
      <c r="M334" s="50"/>
      <c r="N334" s="736">
        <v>4.8499999999999996</v>
      </c>
      <c r="O334" s="89"/>
      <c r="P334" s="89"/>
      <c r="Q334" s="26">
        <v>2.85</v>
      </c>
      <c r="R334" s="90">
        <v>1.35</v>
      </c>
      <c r="S334" s="27"/>
      <c r="T334" s="913">
        <f t="shared" si="34"/>
        <v>16.110199999999999</v>
      </c>
      <c r="U334" s="901"/>
      <c r="V334" s="14"/>
    </row>
    <row r="335" spans="1:23" s="13" customFormat="1" ht="50.1" customHeight="1" x14ac:dyDescent="0.2">
      <c r="A335" s="1169"/>
      <c r="B335" s="1156"/>
      <c r="C335" s="351" t="s">
        <v>906</v>
      </c>
      <c r="D335" s="355" t="s">
        <v>906</v>
      </c>
      <c r="E335" s="362"/>
      <c r="F335" s="348" t="s">
        <v>906</v>
      </c>
      <c r="G335" s="89">
        <v>15</v>
      </c>
      <c r="H335" s="50">
        <v>2.7</v>
      </c>
      <c r="I335" s="50"/>
      <c r="J335" s="89"/>
      <c r="K335" s="89">
        <v>9.5299999999999994</v>
      </c>
      <c r="L335" s="50">
        <v>1.01</v>
      </c>
      <c r="M335" s="50"/>
      <c r="N335" s="736">
        <v>4.8499999999999996</v>
      </c>
      <c r="O335" s="89"/>
      <c r="P335" s="89"/>
      <c r="Q335" s="26">
        <v>2.85</v>
      </c>
      <c r="R335" s="90">
        <v>1.35</v>
      </c>
      <c r="S335" s="27"/>
      <c r="T335" s="913">
        <f t="shared" si="34"/>
        <v>16.110199999999999</v>
      </c>
      <c r="U335" s="901"/>
      <c r="V335" s="14"/>
    </row>
    <row r="336" spans="1:23" s="13" customFormat="1" ht="50.1" customHeight="1" x14ac:dyDescent="0.2">
      <c r="A336" s="1169"/>
      <c r="B336" s="1156"/>
      <c r="C336" s="351" t="s">
        <v>907</v>
      </c>
      <c r="D336" s="355" t="s">
        <v>907</v>
      </c>
      <c r="E336" s="362"/>
      <c r="F336" s="348" t="s">
        <v>907</v>
      </c>
      <c r="G336" s="89">
        <v>15</v>
      </c>
      <c r="H336" s="50">
        <v>2.7</v>
      </c>
      <c r="I336" s="50"/>
      <c r="J336" s="89"/>
      <c r="K336" s="89">
        <v>9.5299999999999994</v>
      </c>
      <c r="L336" s="50">
        <v>1.01</v>
      </c>
      <c r="M336" s="50"/>
      <c r="N336" s="736">
        <v>4.8499999999999996</v>
      </c>
      <c r="O336" s="89"/>
      <c r="P336" s="89"/>
      <c r="Q336" s="26">
        <v>2.85</v>
      </c>
      <c r="R336" s="90">
        <v>1.35</v>
      </c>
      <c r="S336" s="27"/>
      <c r="T336" s="913">
        <f t="shared" si="34"/>
        <v>16.110199999999999</v>
      </c>
      <c r="U336" s="901"/>
      <c r="V336" s="14"/>
    </row>
    <row r="337" spans="1:22" s="13" customFormat="1" ht="50.1" customHeight="1" x14ac:dyDescent="0.2">
      <c r="A337" s="1169"/>
      <c r="B337" s="1156"/>
      <c r="C337" s="351" t="s">
        <v>908</v>
      </c>
      <c r="D337" s="355" t="s">
        <v>908</v>
      </c>
      <c r="E337" s="362"/>
      <c r="F337" s="348" t="s">
        <v>908</v>
      </c>
      <c r="G337" s="89">
        <v>15</v>
      </c>
      <c r="H337" s="50">
        <v>2.7</v>
      </c>
      <c r="I337" s="50"/>
      <c r="J337" s="89"/>
      <c r="K337" s="89">
        <v>9.5299999999999994</v>
      </c>
      <c r="L337" s="50">
        <v>1.51</v>
      </c>
      <c r="M337" s="50"/>
      <c r="N337" s="736">
        <v>4.8499999999999996</v>
      </c>
      <c r="O337" s="89"/>
      <c r="P337" s="89"/>
      <c r="Q337" s="26">
        <v>2.85</v>
      </c>
      <c r="R337" s="90">
        <v>1.35</v>
      </c>
      <c r="S337" s="27"/>
      <c r="T337" s="913">
        <f t="shared" si="34"/>
        <v>16.675199999999997</v>
      </c>
      <c r="U337" s="901"/>
      <c r="V337" s="14"/>
    </row>
    <row r="338" spans="1:22" s="13" customFormat="1" ht="50.1" customHeight="1" x14ac:dyDescent="0.2">
      <c r="A338" s="1169"/>
      <c r="B338" s="1156"/>
      <c r="C338" s="351" t="s">
        <v>918</v>
      </c>
      <c r="D338" s="355" t="s">
        <v>918</v>
      </c>
      <c r="E338" s="358"/>
      <c r="F338" s="348" t="s">
        <v>918</v>
      </c>
      <c r="G338" s="89">
        <v>15</v>
      </c>
      <c r="H338" s="50">
        <v>2.7</v>
      </c>
      <c r="I338" s="50"/>
      <c r="J338" s="89"/>
      <c r="K338" s="89">
        <v>9.5299999999999994</v>
      </c>
      <c r="L338" s="50">
        <v>1.51</v>
      </c>
      <c r="M338" s="50"/>
      <c r="N338" s="736">
        <v>4.8499999999999996</v>
      </c>
      <c r="O338" s="89"/>
      <c r="P338" s="89"/>
      <c r="Q338" s="26">
        <v>2.85</v>
      </c>
      <c r="R338" s="90">
        <v>1.35</v>
      </c>
      <c r="S338" s="27"/>
      <c r="T338" s="913">
        <f t="shared" si="34"/>
        <v>16.675199999999997</v>
      </c>
      <c r="U338" s="901"/>
      <c r="V338" s="14"/>
    </row>
    <row r="339" spans="1:22" s="13" customFormat="1" ht="50.1" customHeight="1" x14ac:dyDescent="0.2">
      <c r="A339" s="1169"/>
      <c r="B339" s="1156"/>
      <c r="C339" s="351" t="s">
        <v>919</v>
      </c>
      <c r="D339" s="355" t="s">
        <v>919</v>
      </c>
      <c r="E339" s="358"/>
      <c r="F339" s="348" t="s">
        <v>919</v>
      </c>
      <c r="G339" s="89">
        <v>15</v>
      </c>
      <c r="H339" s="50">
        <v>2.7</v>
      </c>
      <c r="I339" s="50"/>
      <c r="J339" s="89"/>
      <c r="K339" s="89">
        <v>9.5299999999999994</v>
      </c>
      <c r="L339" s="50">
        <v>1.51</v>
      </c>
      <c r="M339" s="50"/>
      <c r="N339" s="736">
        <v>4.8499999999999996</v>
      </c>
      <c r="O339" s="89"/>
      <c r="P339" s="89"/>
      <c r="Q339" s="26">
        <v>2.85</v>
      </c>
      <c r="R339" s="90">
        <v>1.35</v>
      </c>
      <c r="S339" s="27"/>
      <c r="T339" s="913">
        <f t="shared" si="34"/>
        <v>16.675199999999997</v>
      </c>
      <c r="U339" s="901"/>
      <c r="V339" s="14"/>
    </row>
    <row r="340" spans="1:22" s="13" customFormat="1" ht="50.1" customHeight="1" x14ac:dyDescent="0.2">
      <c r="A340" s="1169"/>
      <c r="B340" s="1156"/>
      <c r="C340" s="351" t="s">
        <v>920</v>
      </c>
      <c r="D340" s="355" t="s">
        <v>920</v>
      </c>
      <c r="E340" s="358"/>
      <c r="F340" s="348" t="s">
        <v>920</v>
      </c>
      <c r="G340" s="89" t="s">
        <v>917</v>
      </c>
      <c r="H340" s="50">
        <v>2.7</v>
      </c>
      <c r="I340" s="50"/>
      <c r="J340" s="89"/>
      <c r="K340" s="89">
        <v>9.5299999999999994</v>
      </c>
      <c r="L340" s="50">
        <v>1.51</v>
      </c>
      <c r="M340" s="50"/>
      <c r="N340" s="736">
        <v>4.8499999999999996</v>
      </c>
      <c r="O340" s="89"/>
      <c r="P340" s="89"/>
      <c r="Q340" s="26">
        <v>2.85</v>
      </c>
      <c r="R340" s="90">
        <v>1.35</v>
      </c>
      <c r="S340" s="27"/>
      <c r="T340" s="913">
        <f t="shared" si="34"/>
        <v>16.675199999999997</v>
      </c>
      <c r="U340" s="901"/>
      <c r="V340" s="14"/>
    </row>
    <row r="341" spans="1:22" s="13" customFormat="1" ht="50.1" customHeight="1" x14ac:dyDescent="0.2">
      <c r="A341" s="1169"/>
      <c r="B341" s="1156"/>
      <c r="C341" s="351" t="s">
        <v>921</v>
      </c>
      <c r="D341" s="355" t="s">
        <v>921</v>
      </c>
      <c r="E341" s="358"/>
      <c r="F341" s="348" t="s">
        <v>921</v>
      </c>
      <c r="G341" s="89">
        <v>15</v>
      </c>
      <c r="H341" s="50">
        <v>2.7</v>
      </c>
      <c r="I341" s="50"/>
      <c r="J341" s="89"/>
      <c r="K341" s="89">
        <v>9.5299999999999994</v>
      </c>
      <c r="L341" s="50">
        <v>1.51</v>
      </c>
      <c r="M341" s="50"/>
      <c r="N341" s="736">
        <v>4.8499999999999996</v>
      </c>
      <c r="O341" s="89"/>
      <c r="P341" s="89"/>
      <c r="Q341" s="26">
        <v>2.85</v>
      </c>
      <c r="R341" s="90">
        <v>1.35</v>
      </c>
      <c r="S341" s="27"/>
      <c r="T341" s="913">
        <f t="shared" si="34"/>
        <v>16.675199999999997</v>
      </c>
      <c r="U341" s="901"/>
      <c r="V341" s="14"/>
    </row>
    <row r="342" spans="1:22" s="13" customFormat="1" ht="50.1" customHeight="1" x14ac:dyDescent="0.2">
      <c r="A342" s="1169"/>
      <c r="B342" s="1156"/>
      <c r="C342" s="351" t="s">
        <v>922</v>
      </c>
      <c r="D342" s="355" t="s">
        <v>922</v>
      </c>
      <c r="E342" s="358"/>
      <c r="F342" s="348" t="s">
        <v>922</v>
      </c>
      <c r="G342" s="89">
        <v>15</v>
      </c>
      <c r="H342" s="50">
        <v>2.7</v>
      </c>
      <c r="I342" s="50"/>
      <c r="J342" s="89"/>
      <c r="K342" s="89">
        <v>9.5299999999999994</v>
      </c>
      <c r="L342" s="50">
        <v>1.51</v>
      </c>
      <c r="M342" s="50"/>
      <c r="N342" s="736">
        <v>4.8499999999999996</v>
      </c>
      <c r="O342" s="89"/>
      <c r="P342" s="89"/>
      <c r="Q342" s="26">
        <v>2.85</v>
      </c>
      <c r="R342" s="90">
        <v>1.35</v>
      </c>
      <c r="S342" s="27"/>
      <c r="T342" s="913">
        <f t="shared" si="34"/>
        <v>16.675199999999997</v>
      </c>
      <c r="U342" s="901"/>
      <c r="V342" s="14"/>
    </row>
    <row r="343" spans="1:22" s="13" customFormat="1" ht="50.1" customHeight="1" x14ac:dyDescent="0.2">
      <c r="A343" s="1169"/>
      <c r="B343" s="1156"/>
      <c r="C343" s="351" t="s">
        <v>923</v>
      </c>
      <c r="D343" s="355" t="s">
        <v>923</v>
      </c>
      <c r="E343" s="358"/>
      <c r="F343" s="348" t="s">
        <v>923</v>
      </c>
      <c r="G343" s="89">
        <v>15</v>
      </c>
      <c r="H343" s="50">
        <v>2.7</v>
      </c>
      <c r="I343" s="50"/>
      <c r="J343" s="89"/>
      <c r="K343" s="89">
        <v>9.5299999999999994</v>
      </c>
      <c r="L343" s="50">
        <v>1.51</v>
      </c>
      <c r="M343" s="50"/>
      <c r="N343" s="736">
        <v>4.8499999999999996</v>
      </c>
      <c r="O343" s="89"/>
      <c r="P343" s="89"/>
      <c r="Q343" s="26">
        <v>2.85</v>
      </c>
      <c r="R343" s="90">
        <v>1.35</v>
      </c>
      <c r="S343" s="27"/>
      <c r="T343" s="913">
        <f t="shared" si="34"/>
        <v>16.675199999999997</v>
      </c>
      <c r="U343" s="901"/>
      <c r="V343" s="14"/>
    </row>
    <row r="344" spans="1:22" s="13" customFormat="1" ht="50.1" customHeight="1" x14ac:dyDescent="0.2">
      <c r="A344" s="1169"/>
      <c r="B344" s="1156"/>
      <c r="C344" s="351" t="s">
        <v>925</v>
      </c>
      <c r="D344" s="355" t="s">
        <v>925</v>
      </c>
      <c r="E344" s="358"/>
      <c r="F344" s="348" t="s">
        <v>925</v>
      </c>
      <c r="G344" s="89">
        <v>15</v>
      </c>
      <c r="H344" s="50">
        <v>2.7</v>
      </c>
      <c r="I344" s="50"/>
      <c r="J344" s="89"/>
      <c r="K344" s="89">
        <v>9.5299999999999994</v>
      </c>
      <c r="L344" s="50">
        <v>1.51</v>
      </c>
      <c r="M344" s="50"/>
      <c r="N344" s="736">
        <v>4.8499999999999996</v>
      </c>
      <c r="O344" s="89"/>
      <c r="P344" s="89"/>
      <c r="Q344" s="26">
        <v>2.85</v>
      </c>
      <c r="R344" s="90">
        <v>1.35</v>
      </c>
      <c r="S344" s="27"/>
      <c r="T344" s="913">
        <f t="shared" si="34"/>
        <v>16.675199999999997</v>
      </c>
      <c r="U344" s="901"/>
      <c r="V344" s="14"/>
    </row>
    <row r="345" spans="1:22" s="13" customFormat="1" ht="50.1" customHeight="1" x14ac:dyDescent="0.2">
      <c r="A345" s="1169"/>
      <c r="B345" s="1156"/>
      <c r="C345" s="351" t="s">
        <v>926</v>
      </c>
      <c r="D345" s="355" t="s">
        <v>926</v>
      </c>
      <c r="E345" s="358"/>
      <c r="F345" s="348" t="s">
        <v>926</v>
      </c>
      <c r="G345" s="89">
        <v>15</v>
      </c>
      <c r="H345" s="50">
        <v>2.7</v>
      </c>
      <c r="I345" s="50"/>
      <c r="J345" s="89"/>
      <c r="K345" s="89">
        <v>9.5299999999999994</v>
      </c>
      <c r="L345" s="50">
        <v>1.51</v>
      </c>
      <c r="M345" s="50"/>
      <c r="N345" s="736">
        <v>4.8499999999999996</v>
      </c>
      <c r="O345" s="89"/>
      <c r="P345" s="89"/>
      <c r="Q345" s="26">
        <v>2.85</v>
      </c>
      <c r="R345" s="90">
        <v>1.35</v>
      </c>
      <c r="S345" s="27"/>
      <c r="T345" s="913">
        <f t="shared" si="34"/>
        <v>16.675199999999997</v>
      </c>
      <c r="U345" s="901"/>
      <c r="V345" s="14"/>
    </row>
    <row r="346" spans="1:22" s="13" customFormat="1" ht="50.1" customHeight="1" x14ac:dyDescent="0.2">
      <c r="A346" s="1169"/>
      <c r="B346" s="1156"/>
      <c r="C346" s="351" t="s">
        <v>924</v>
      </c>
      <c r="D346" s="355" t="s">
        <v>924</v>
      </c>
      <c r="E346" s="358"/>
      <c r="F346" s="348" t="s">
        <v>924</v>
      </c>
      <c r="G346" s="89">
        <v>15</v>
      </c>
      <c r="H346" s="50">
        <v>2.7</v>
      </c>
      <c r="I346" s="50"/>
      <c r="J346" s="89"/>
      <c r="K346" s="89">
        <v>9.5299999999999994</v>
      </c>
      <c r="L346" s="50">
        <v>1.51</v>
      </c>
      <c r="M346" s="50"/>
      <c r="N346" s="736">
        <v>4.8499999999999996</v>
      </c>
      <c r="O346" s="89"/>
      <c r="P346" s="89"/>
      <c r="Q346" s="26">
        <v>2.85</v>
      </c>
      <c r="R346" s="90">
        <v>1.35</v>
      </c>
      <c r="S346" s="27"/>
      <c r="T346" s="913">
        <f t="shared" si="34"/>
        <v>16.675199999999997</v>
      </c>
      <c r="U346" s="901"/>
      <c r="V346" s="14"/>
    </row>
    <row r="347" spans="1:22" s="13" customFormat="1" ht="50.1" customHeight="1" x14ac:dyDescent="0.2">
      <c r="A347" s="1169"/>
      <c r="B347" s="1156"/>
      <c r="C347" s="351" t="s">
        <v>918</v>
      </c>
      <c r="D347" s="355" t="s">
        <v>918</v>
      </c>
      <c r="E347" s="358"/>
      <c r="F347" s="348" t="s">
        <v>918</v>
      </c>
      <c r="G347" s="89">
        <v>15</v>
      </c>
      <c r="H347" s="50">
        <v>2.7</v>
      </c>
      <c r="I347" s="50"/>
      <c r="J347" s="89"/>
      <c r="K347" s="89">
        <v>9.5299999999999994</v>
      </c>
      <c r="L347" s="50">
        <v>1.51</v>
      </c>
      <c r="M347" s="50"/>
      <c r="N347" s="736">
        <v>4.8499999999999996</v>
      </c>
      <c r="O347" s="89"/>
      <c r="P347" s="89"/>
      <c r="Q347" s="26">
        <v>2.85</v>
      </c>
      <c r="R347" s="90">
        <v>1.35</v>
      </c>
      <c r="S347" s="27"/>
      <c r="T347" s="913">
        <f t="shared" si="34"/>
        <v>16.675199999999997</v>
      </c>
      <c r="U347" s="901"/>
      <c r="V347" s="14"/>
    </row>
    <row r="348" spans="1:22" s="13" customFormat="1" ht="50.1" customHeight="1" x14ac:dyDescent="0.2">
      <c r="A348" s="1169"/>
      <c r="B348" s="1156"/>
      <c r="C348" s="355" t="s">
        <v>993</v>
      </c>
      <c r="D348" s="355" t="s">
        <v>671</v>
      </c>
      <c r="E348" s="355" t="s">
        <v>671</v>
      </c>
      <c r="F348" s="348" t="s">
        <v>671</v>
      </c>
      <c r="G348" s="89">
        <v>15</v>
      </c>
      <c r="H348" s="50">
        <v>2.7</v>
      </c>
      <c r="I348" s="50">
        <v>1.8</v>
      </c>
      <c r="J348" s="89"/>
      <c r="K348" s="89">
        <v>9.5299999999999994</v>
      </c>
      <c r="L348" s="50">
        <v>1.51</v>
      </c>
      <c r="M348" s="50">
        <v>2.2400000000000002</v>
      </c>
      <c r="N348" s="737">
        <v>4.8499999999999996</v>
      </c>
      <c r="O348" s="89"/>
      <c r="P348" s="89"/>
      <c r="Q348" s="26">
        <v>2.85</v>
      </c>
      <c r="R348" s="90">
        <v>1.35</v>
      </c>
      <c r="S348" s="27"/>
      <c r="T348" s="913">
        <f t="shared" si="34"/>
        <v>19.206399999999999</v>
      </c>
      <c r="U348" s="901"/>
      <c r="V348" s="14"/>
    </row>
    <row r="349" spans="1:22" s="13" customFormat="1" ht="50.1" customHeight="1" thickBot="1" x14ac:dyDescent="0.25">
      <c r="A349" s="1170"/>
      <c r="B349" s="1157"/>
      <c r="C349" s="356" t="s">
        <v>672</v>
      </c>
      <c r="D349" s="356" t="s">
        <v>672</v>
      </c>
      <c r="E349" s="356" t="s">
        <v>672</v>
      </c>
      <c r="F349" s="349" t="s">
        <v>672</v>
      </c>
      <c r="G349" s="89">
        <v>15</v>
      </c>
      <c r="H349" s="104">
        <v>2.7</v>
      </c>
      <c r="I349" s="104">
        <v>1.8</v>
      </c>
      <c r="J349" s="47"/>
      <c r="K349" s="89">
        <v>9.5299999999999994</v>
      </c>
      <c r="L349" s="50">
        <v>1.51</v>
      </c>
      <c r="M349" s="50">
        <v>2.2400000000000002</v>
      </c>
      <c r="N349" s="738">
        <v>4.8499999999999996</v>
      </c>
      <c r="O349" s="47"/>
      <c r="P349" s="47"/>
      <c r="Q349" s="64">
        <v>2.85</v>
      </c>
      <c r="R349" s="90">
        <v>0.41</v>
      </c>
      <c r="S349" s="30"/>
      <c r="T349" s="914">
        <f t="shared" ref="T349:T372" si="35">SUM(K349:M349)*1.13+SUM(O349:R349)</f>
        <v>18.266399999999997</v>
      </c>
      <c r="U349" s="902"/>
      <c r="V349" s="14"/>
    </row>
    <row r="350" spans="1:22" ht="39.950000000000003" customHeight="1" x14ac:dyDescent="0.2">
      <c r="A350" s="1323">
        <v>43</v>
      </c>
      <c r="B350" s="1141" t="s">
        <v>1019</v>
      </c>
      <c r="C350" s="410" t="s">
        <v>125</v>
      </c>
      <c r="D350" s="410" t="s">
        <v>125</v>
      </c>
      <c r="E350" s="410" t="s">
        <v>125</v>
      </c>
      <c r="F350" s="202" t="s">
        <v>125</v>
      </c>
      <c r="G350" s="45">
        <v>15.45</v>
      </c>
      <c r="H350" s="45">
        <v>3</v>
      </c>
      <c r="I350" s="45">
        <v>2.5</v>
      </c>
      <c r="J350" s="172"/>
      <c r="K350" s="172">
        <v>4.66</v>
      </c>
      <c r="L350" s="172">
        <v>1.17</v>
      </c>
      <c r="M350" s="172">
        <v>0.85</v>
      </c>
      <c r="N350" s="172"/>
      <c r="O350" s="172">
        <v>1</v>
      </c>
      <c r="P350" s="172"/>
      <c r="Q350" s="536">
        <v>2.85</v>
      </c>
      <c r="R350" s="536">
        <v>1.35</v>
      </c>
      <c r="S350" s="134"/>
      <c r="T350" s="873">
        <f t="shared" si="35"/>
        <v>12.7484</v>
      </c>
      <c r="U350" s="883"/>
      <c r="V350" s="13"/>
    </row>
    <row r="351" spans="1:22" ht="39.950000000000003" customHeight="1" x14ac:dyDescent="0.2">
      <c r="A351" s="1324"/>
      <c r="B351" s="1142"/>
      <c r="C351" s="414" t="s">
        <v>1083</v>
      </c>
      <c r="D351" s="416"/>
      <c r="E351" s="416"/>
      <c r="F351" s="388" t="s">
        <v>1083</v>
      </c>
      <c r="G351" s="89">
        <v>15.45</v>
      </c>
      <c r="H351" s="208"/>
      <c r="I351" s="208"/>
      <c r="J351" s="208"/>
      <c r="K351" s="208">
        <v>4.66</v>
      </c>
      <c r="L351" s="208"/>
      <c r="M351" s="208"/>
      <c r="N351" s="208"/>
      <c r="O351" s="208"/>
      <c r="P351" s="208"/>
      <c r="Q351" s="570">
        <v>2.85</v>
      </c>
      <c r="R351" s="570">
        <v>1.35</v>
      </c>
      <c r="S351" s="135"/>
      <c r="T351" s="755">
        <f>SUM(K351:M351)*1.13+SUM(O351:R351)</f>
        <v>9.4657999999999998</v>
      </c>
      <c r="U351" s="875"/>
      <c r="V351" s="13"/>
    </row>
    <row r="352" spans="1:22" ht="39.950000000000003" customHeight="1" x14ac:dyDescent="0.2">
      <c r="A352" s="1324"/>
      <c r="B352" s="1142"/>
      <c r="C352" s="576" t="s">
        <v>665</v>
      </c>
      <c r="D352" s="579"/>
      <c r="E352" s="579"/>
      <c r="F352" s="579" t="s">
        <v>1084</v>
      </c>
      <c r="G352" s="89">
        <v>15.45</v>
      </c>
      <c r="H352" s="208"/>
      <c r="I352" s="208"/>
      <c r="J352" s="208"/>
      <c r="K352" s="208">
        <v>4.66</v>
      </c>
      <c r="L352" s="208"/>
      <c r="M352" s="208"/>
      <c r="N352" s="208"/>
      <c r="O352" s="208"/>
      <c r="P352" s="208"/>
      <c r="Q352" s="570">
        <v>2.85</v>
      </c>
      <c r="R352" s="570">
        <v>1.35</v>
      </c>
      <c r="S352" s="135"/>
      <c r="T352" s="755">
        <f>SUM(K352:M352)*1.13+SUM(O352:R352)</f>
        <v>9.4657999999999998</v>
      </c>
      <c r="U352" s="875"/>
      <c r="V352" s="13"/>
    </row>
    <row r="353" spans="1:22" ht="39.950000000000003" customHeight="1" x14ac:dyDescent="0.2">
      <c r="A353" s="1324"/>
      <c r="B353" s="1142"/>
      <c r="C353" s="414" t="s">
        <v>666</v>
      </c>
      <c r="D353" s="416"/>
      <c r="E353" s="416"/>
      <c r="F353" s="388" t="s">
        <v>666</v>
      </c>
      <c r="G353" s="89">
        <v>15.45</v>
      </c>
      <c r="H353" s="208"/>
      <c r="I353" s="208"/>
      <c r="J353" s="208"/>
      <c r="K353" s="208">
        <v>4.66</v>
      </c>
      <c r="L353" s="208"/>
      <c r="M353" s="208"/>
      <c r="N353" s="208"/>
      <c r="O353" s="208"/>
      <c r="P353" s="208"/>
      <c r="Q353" s="570">
        <v>2.85</v>
      </c>
      <c r="R353" s="570">
        <v>1.35</v>
      </c>
      <c r="S353" s="135"/>
      <c r="T353" s="755">
        <f>SUM(K353:M353)*1.13+SUM(O353:R353)</f>
        <v>9.4657999999999998</v>
      </c>
      <c r="U353" s="875"/>
      <c r="V353" s="13"/>
    </row>
    <row r="354" spans="1:22" ht="39.950000000000003" customHeight="1" x14ac:dyDescent="0.2">
      <c r="A354" s="1324"/>
      <c r="B354" s="1142"/>
      <c r="C354" s="414" t="s">
        <v>667</v>
      </c>
      <c r="D354" s="416"/>
      <c r="E354" s="416"/>
      <c r="F354" s="388" t="s">
        <v>667</v>
      </c>
      <c r="G354" s="89">
        <v>15.45</v>
      </c>
      <c r="H354" s="208"/>
      <c r="I354" s="208"/>
      <c r="J354" s="208"/>
      <c r="K354" s="208">
        <v>4.66</v>
      </c>
      <c r="L354" s="208"/>
      <c r="M354" s="208"/>
      <c r="N354" s="208"/>
      <c r="O354" s="208"/>
      <c r="P354" s="208"/>
      <c r="Q354" s="570">
        <v>2.85</v>
      </c>
      <c r="R354" s="570">
        <v>1.35</v>
      </c>
      <c r="S354" s="135"/>
      <c r="T354" s="755">
        <f>SUM(K354:M354)*1.13+SUM(O354:R354)</f>
        <v>9.4657999999999998</v>
      </c>
      <c r="U354" s="886"/>
      <c r="V354" s="13"/>
    </row>
    <row r="355" spans="1:22" ht="39.950000000000003" customHeight="1" thickBot="1" x14ac:dyDescent="0.25">
      <c r="A355" s="1325"/>
      <c r="B355" s="1143"/>
      <c r="C355" s="417" t="s">
        <v>668</v>
      </c>
      <c r="D355" s="165"/>
      <c r="E355" s="165"/>
      <c r="F355" s="165" t="s">
        <v>668</v>
      </c>
      <c r="G355" s="47">
        <v>15.45</v>
      </c>
      <c r="H355" s="209"/>
      <c r="I355" s="209"/>
      <c r="J355" s="209"/>
      <c r="K355" s="209">
        <v>4.66</v>
      </c>
      <c r="L355" s="209"/>
      <c r="M355" s="209"/>
      <c r="N355" s="209"/>
      <c r="O355" s="209"/>
      <c r="P355" s="209"/>
      <c r="Q355" s="746">
        <v>2.85</v>
      </c>
      <c r="R355" s="746">
        <v>1.35</v>
      </c>
      <c r="S355" s="151"/>
      <c r="T355" s="915">
        <f t="shared" si="35"/>
        <v>9.4657999999999998</v>
      </c>
      <c r="U355" s="903"/>
      <c r="V355" s="13"/>
    </row>
    <row r="356" spans="1:22" ht="39.950000000000003" customHeight="1" x14ac:dyDescent="0.2">
      <c r="A356" s="1203">
        <v>44</v>
      </c>
      <c r="B356" s="1320" t="s">
        <v>248</v>
      </c>
      <c r="C356" s="410" t="s">
        <v>751</v>
      </c>
      <c r="D356" s="410" t="s">
        <v>751</v>
      </c>
      <c r="E356" s="578" t="s">
        <v>751</v>
      </c>
      <c r="F356" s="202" t="s">
        <v>751</v>
      </c>
      <c r="G356" s="154">
        <v>17.75</v>
      </c>
      <c r="H356" s="172">
        <v>2.65</v>
      </c>
      <c r="I356" s="172">
        <v>6.2</v>
      </c>
      <c r="J356" s="172"/>
      <c r="K356" s="154">
        <v>7.2</v>
      </c>
      <c r="L356" s="154">
        <v>1.65</v>
      </c>
      <c r="M356" s="172">
        <v>2.25</v>
      </c>
      <c r="N356" s="172"/>
      <c r="O356" s="172"/>
      <c r="P356" s="172"/>
      <c r="Q356" s="536">
        <v>2.85</v>
      </c>
      <c r="R356" s="569">
        <v>0.27</v>
      </c>
      <c r="S356" s="306"/>
      <c r="T356" s="873">
        <f t="shared" si="35"/>
        <v>15.663</v>
      </c>
      <c r="U356" s="883"/>
      <c r="V356" s="13"/>
    </row>
    <row r="357" spans="1:22" ht="39.950000000000003" customHeight="1" x14ac:dyDescent="0.2">
      <c r="A357" s="1376"/>
      <c r="B357" s="1321"/>
      <c r="C357" s="414" t="s">
        <v>752</v>
      </c>
      <c r="D357" s="414" t="s">
        <v>752</v>
      </c>
      <c r="E357" s="579"/>
      <c r="F357" s="388" t="s">
        <v>752</v>
      </c>
      <c r="G357" s="193">
        <v>17.75</v>
      </c>
      <c r="H357" s="208">
        <v>2.65</v>
      </c>
      <c r="I357" s="208"/>
      <c r="J357" s="208"/>
      <c r="K357" s="193">
        <v>7.2</v>
      </c>
      <c r="L357" s="193">
        <v>1.65</v>
      </c>
      <c r="M357" s="208"/>
      <c r="N357" s="208"/>
      <c r="O357" s="208"/>
      <c r="P357" s="208"/>
      <c r="Q357" s="570">
        <v>2.85</v>
      </c>
      <c r="R357" s="570">
        <v>1.35</v>
      </c>
      <c r="S357" s="135"/>
      <c r="T357" s="755">
        <f t="shared" si="35"/>
        <v>14.200499999999998</v>
      </c>
      <c r="U357" s="875"/>
      <c r="V357" s="13"/>
    </row>
    <row r="358" spans="1:22" ht="39.950000000000003" customHeight="1" x14ac:dyDescent="0.2">
      <c r="A358" s="1376"/>
      <c r="B358" s="1321"/>
      <c r="C358" s="414" t="s">
        <v>753</v>
      </c>
      <c r="D358" s="414" t="s">
        <v>753</v>
      </c>
      <c r="E358" s="579"/>
      <c r="F358" s="388" t="s">
        <v>753</v>
      </c>
      <c r="G358" s="193">
        <v>17.75</v>
      </c>
      <c r="H358" s="208">
        <v>2.65</v>
      </c>
      <c r="I358" s="208"/>
      <c r="J358" s="208"/>
      <c r="K358" s="193">
        <v>7.2</v>
      </c>
      <c r="L358" s="193">
        <v>1.65</v>
      </c>
      <c r="M358" s="208"/>
      <c r="N358" s="208"/>
      <c r="O358" s="208"/>
      <c r="P358" s="208"/>
      <c r="Q358" s="570">
        <v>2.85</v>
      </c>
      <c r="R358" s="570">
        <v>1.35</v>
      </c>
      <c r="S358" s="135"/>
      <c r="T358" s="755">
        <f t="shared" si="35"/>
        <v>14.200499999999998</v>
      </c>
      <c r="U358" s="875"/>
      <c r="V358" s="13"/>
    </row>
    <row r="359" spans="1:22" ht="39.950000000000003" customHeight="1" x14ac:dyDescent="0.2">
      <c r="A359" s="1376"/>
      <c r="B359" s="1321"/>
      <c r="C359" s="414" t="s">
        <v>754</v>
      </c>
      <c r="D359" s="414" t="s">
        <v>754</v>
      </c>
      <c r="E359" s="576" t="s">
        <v>754</v>
      </c>
      <c r="F359" s="388" t="s">
        <v>754</v>
      </c>
      <c r="G359" s="193">
        <v>17.75</v>
      </c>
      <c r="H359" s="208">
        <v>2.65</v>
      </c>
      <c r="I359" s="208">
        <v>6.2</v>
      </c>
      <c r="J359" s="208"/>
      <c r="K359" s="193">
        <v>7.2</v>
      </c>
      <c r="L359" s="193">
        <v>1.65</v>
      </c>
      <c r="M359" s="208">
        <v>2.25</v>
      </c>
      <c r="N359" s="208"/>
      <c r="O359" s="208"/>
      <c r="P359" s="208"/>
      <c r="Q359" s="570">
        <v>2.85</v>
      </c>
      <c r="R359" s="570">
        <v>0.27</v>
      </c>
      <c r="S359" s="135"/>
      <c r="T359" s="755">
        <f t="shared" si="35"/>
        <v>15.663</v>
      </c>
      <c r="U359" s="875"/>
      <c r="V359" s="13"/>
    </row>
    <row r="360" spans="1:22" ht="39.950000000000003" customHeight="1" x14ac:dyDescent="0.2">
      <c r="A360" s="1376"/>
      <c r="B360" s="1321"/>
      <c r="C360" s="414" t="s">
        <v>755</v>
      </c>
      <c r="D360" s="414" t="s">
        <v>755</v>
      </c>
      <c r="E360" s="579"/>
      <c r="F360" s="388" t="s">
        <v>755</v>
      </c>
      <c r="G360" s="193">
        <v>17.75</v>
      </c>
      <c r="H360" s="208">
        <v>2.65</v>
      </c>
      <c r="I360" s="208"/>
      <c r="J360" s="208"/>
      <c r="K360" s="193">
        <v>7.2</v>
      </c>
      <c r="L360" s="193">
        <v>1.65</v>
      </c>
      <c r="M360" s="208"/>
      <c r="N360" s="208"/>
      <c r="O360" s="208"/>
      <c r="P360" s="208"/>
      <c r="Q360" s="570">
        <v>2.85</v>
      </c>
      <c r="R360" s="570">
        <v>1.35</v>
      </c>
      <c r="S360" s="135"/>
      <c r="T360" s="755">
        <f t="shared" si="35"/>
        <v>14.200499999999998</v>
      </c>
      <c r="U360" s="875"/>
      <c r="V360" s="13"/>
    </row>
    <row r="361" spans="1:22" ht="39.950000000000003" customHeight="1" x14ac:dyDescent="0.2">
      <c r="A361" s="1376"/>
      <c r="B361" s="1321"/>
      <c r="C361" s="414" t="s">
        <v>756</v>
      </c>
      <c r="D361" s="414" t="s">
        <v>756</v>
      </c>
      <c r="E361" s="579"/>
      <c r="F361" s="388" t="s">
        <v>756</v>
      </c>
      <c r="G361" s="193">
        <v>17.75</v>
      </c>
      <c r="H361" s="208">
        <v>2.65</v>
      </c>
      <c r="I361" s="208"/>
      <c r="J361" s="208"/>
      <c r="K361" s="193">
        <v>7.2</v>
      </c>
      <c r="L361" s="193">
        <v>1.65</v>
      </c>
      <c r="M361" s="208"/>
      <c r="N361" s="208"/>
      <c r="O361" s="208"/>
      <c r="P361" s="208"/>
      <c r="Q361" s="570">
        <v>2.85</v>
      </c>
      <c r="R361" s="570">
        <v>1.35</v>
      </c>
      <c r="S361" s="135"/>
      <c r="T361" s="755">
        <f t="shared" si="35"/>
        <v>14.200499999999998</v>
      </c>
      <c r="U361" s="875"/>
      <c r="V361" s="13"/>
    </row>
    <row r="362" spans="1:22" ht="39.950000000000003" customHeight="1" x14ac:dyDescent="0.2">
      <c r="A362" s="1376"/>
      <c r="B362" s="1321"/>
      <c r="C362" s="414" t="s">
        <v>757</v>
      </c>
      <c r="D362" s="414" t="s">
        <v>757</v>
      </c>
      <c r="E362" s="579"/>
      <c r="F362" s="388" t="s">
        <v>757</v>
      </c>
      <c r="G362" s="193">
        <v>17.75</v>
      </c>
      <c r="H362" s="208">
        <v>2.65</v>
      </c>
      <c r="I362" s="208"/>
      <c r="J362" s="208"/>
      <c r="K362" s="193">
        <v>7.2</v>
      </c>
      <c r="L362" s="193">
        <v>1.65</v>
      </c>
      <c r="M362" s="208"/>
      <c r="N362" s="208"/>
      <c r="O362" s="208"/>
      <c r="P362" s="208"/>
      <c r="Q362" s="570">
        <v>2.85</v>
      </c>
      <c r="R362" s="570">
        <v>0.27</v>
      </c>
      <c r="S362" s="135"/>
      <c r="T362" s="755">
        <f t="shared" si="35"/>
        <v>13.1205</v>
      </c>
      <c r="U362" s="875"/>
      <c r="V362" s="13"/>
    </row>
    <row r="363" spans="1:22" ht="39.950000000000003" customHeight="1" x14ac:dyDescent="0.2">
      <c r="A363" s="1376"/>
      <c r="B363" s="1321"/>
      <c r="C363" s="414" t="s">
        <v>758</v>
      </c>
      <c r="D363" s="414" t="s">
        <v>758</v>
      </c>
      <c r="E363" s="579"/>
      <c r="F363" s="388" t="s">
        <v>758</v>
      </c>
      <c r="G363" s="193">
        <v>17.75</v>
      </c>
      <c r="H363" s="208">
        <v>2.65</v>
      </c>
      <c r="I363" s="208"/>
      <c r="J363" s="208"/>
      <c r="K363" s="193">
        <v>7.2</v>
      </c>
      <c r="L363" s="193">
        <v>1.65</v>
      </c>
      <c r="M363" s="208"/>
      <c r="N363" s="208"/>
      <c r="O363" s="208"/>
      <c r="P363" s="208"/>
      <c r="Q363" s="570">
        <v>2.85</v>
      </c>
      <c r="R363" s="570">
        <v>1.35</v>
      </c>
      <c r="S363" s="135"/>
      <c r="T363" s="755">
        <f t="shared" si="35"/>
        <v>14.200499999999998</v>
      </c>
      <c r="U363" s="875"/>
      <c r="V363" s="13"/>
    </row>
    <row r="364" spans="1:22" ht="39.950000000000003" customHeight="1" x14ac:dyDescent="0.2">
      <c r="A364" s="1376"/>
      <c r="B364" s="1321"/>
      <c r="C364" s="414" t="s">
        <v>759</v>
      </c>
      <c r="D364" s="414" t="s">
        <v>759</v>
      </c>
      <c r="E364" s="579"/>
      <c r="F364" s="388" t="s">
        <v>759</v>
      </c>
      <c r="G364" s="193">
        <v>17.75</v>
      </c>
      <c r="H364" s="208">
        <v>2.65</v>
      </c>
      <c r="I364" s="208"/>
      <c r="J364" s="208"/>
      <c r="K364" s="193">
        <v>7.2</v>
      </c>
      <c r="L364" s="193">
        <v>1.65</v>
      </c>
      <c r="M364" s="208"/>
      <c r="N364" s="208"/>
      <c r="O364" s="208"/>
      <c r="P364" s="208"/>
      <c r="Q364" s="570">
        <v>2.85</v>
      </c>
      <c r="R364" s="570">
        <v>0.27</v>
      </c>
      <c r="S364" s="135"/>
      <c r="T364" s="755">
        <f t="shared" si="35"/>
        <v>13.1205</v>
      </c>
      <c r="U364" s="875"/>
      <c r="V364" s="13"/>
    </row>
    <row r="365" spans="1:22" ht="39.950000000000003" customHeight="1" x14ac:dyDescent="0.2">
      <c r="A365" s="1376"/>
      <c r="B365" s="1321"/>
      <c r="C365" s="414" t="s">
        <v>760</v>
      </c>
      <c r="D365" s="414" t="s">
        <v>760</v>
      </c>
      <c r="E365" s="579"/>
      <c r="F365" s="388" t="s">
        <v>760</v>
      </c>
      <c r="G365" s="193">
        <v>17.75</v>
      </c>
      <c r="H365" s="208">
        <v>2.65</v>
      </c>
      <c r="I365" s="208"/>
      <c r="J365" s="208"/>
      <c r="K365" s="193">
        <v>7.2</v>
      </c>
      <c r="L365" s="193">
        <v>1.65</v>
      </c>
      <c r="M365" s="208"/>
      <c r="N365" s="208"/>
      <c r="O365" s="208"/>
      <c r="P365" s="208"/>
      <c r="Q365" s="570">
        <v>2.85</v>
      </c>
      <c r="R365" s="570">
        <v>1.35</v>
      </c>
      <c r="S365" s="135"/>
      <c r="T365" s="755">
        <f t="shared" si="35"/>
        <v>14.200499999999998</v>
      </c>
      <c r="U365" s="875"/>
      <c r="V365" s="13"/>
    </row>
    <row r="366" spans="1:22" ht="39.950000000000003" customHeight="1" x14ac:dyDescent="0.2">
      <c r="A366" s="1376"/>
      <c r="B366" s="1321"/>
      <c r="C366" s="414" t="s">
        <v>761</v>
      </c>
      <c r="D366" s="414" t="s">
        <v>761</v>
      </c>
      <c r="E366" s="579"/>
      <c r="F366" s="388" t="s">
        <v>761</v>
      </c>
      <c r="G366" s="193">
        <v>17.75</v>
      </c>
      <c r="H366" s="208">
        <v>2.65</v>
      </c>
      <c r="I366" s="208"/>
      <c r="J366" s="208"/>
      <c r="K366" s="193">
        <v>7.2</v>
      </c>
      <c r="L366" s="193">
        <v>1.65</v>
      </c>
      <c r="M366" s="208"/>
      <c r="N366" s="208"/>
      <c r="O366" s="208"/>
      <c r="P366" s="208"/>
      <c r="Q366" s="570">
        <v>2.85</v>
      </c>
      <c r="R366" s="570">
        <v>1.35</v>
      </c>
      <c r="S366" s="135"/>
      <c r="T366" s="755">
        <f t="shared" si="35"/>
        <v>14.200499999999998</v>
      </c>
      <c r="U366" s="875"/>
      <c r="V366" s="13"/>
    </row>
    <row r="367" spans="1:22" ht="39.950000000000003" customHeight="1" x14ac:dyDescent="0.2">
      <c r="A367" s="1376"/>
      <c r="B367" s="1321"/>
      <c r="C367" s="414" t="s">
        <v>762</v>
      </c>
      <c r="D367" s="414" t="s">
        <v>762</v>
      </c>
      <c r="E367" s="576" t="s">
        <v>762</v>
      </c>
      <c r="F367" s="388" t="s">
        <v>762</v>
      </c>
      <c r="G367" s="193">
        <v>17.75</v>
      </c>
      <c r="H367" s="208">
        <v>2.65</v>
      </c>
      <c r="I367" s="208">
        <v>6.2</v>
      </c>
      <c r="J367" s="208"/>
      <c r="K367" s="193">
        <v>7.2</v>
      </c>
      <c r="L367" s="193">
        <v>1.65</v>
      </c>
      <c r="M367" s="208">
        <v>2.25</v>
      </c>
      <c r="N367" s="208"/>
      <c r="O367" s="208"/>
      <c r="P367" s="208"/>
      <c r="Q367" s="570">
        <v>2.85</v>
      </c>
      <c r="R367" s="570">
        <v>0.27</v>
      </c>
      <c r="S367" s="135"/>
      <c r="T367" s="755">
        <f t="shared" si="35"/>
        <v>15.663</v>
      </c>
      <c r="U367" s="875"/>
      <c r="V367" s="13"/>
    </row>
    <row r="368" spans="1:22" ht="39.950000000000003" customHeight="1" x14ac:dyDescent="0.2">
      <c r="A368" s="1376"/>
      <c r="B368" s="1321"/>
      <c r="C368" s="414" t="s">
        <v>763</v>
      </c>
      <c r="D368" s="414" t="s">
        <v>763</v>
      </c>
      <c r="E368" s="579"/>
      <c r="F368" s="388" t="s">
        <v>763</v>
      </c>
      <c r="G368" s="193">
        <v>17.75</v>
      </c>
      <c r="H368" s="208">
        <v>2.65</v>
      </c>
      <c r="I368" s="208"/>
      <c r="J368" s="208"/>
      <c r="K368" s="193">
        <v>7.2</v>
      </c>
      <c r="L368" s="193">
        <v>1.65</v>
      </c>
      <c r="M368" s="208"/>
      <c r="N368" s="208"/>
      <c r="O368" s="208"/>
      <c r="P368" s="208"/>
      <c r="Q368" s="570">
        <v>2.85</v>
      </c>
      <c r="R368" s="570">
        <v>1.35</v>
      </c>
      <c r="S368" s="135"/>
      <c r="T368" s="755">
        <f t="shared" si="35"/>
        <v>14.200499999999998</v>
      </c>
      <c r="U368" s="875"/>
      <c r="V368" s="13"/>
    </row>
    <row r="369" spans="1:22" ht="39.950000000000003" customHeight="1" x14ac:dyDescent="0.2">
      <c r="A369" s="1376"/>
      <c r="B369" s="1321"/>
      <c r="C369" s="414" t="s">
        <v>764</v>
      </c>
      <c r="D369" s="414" t="s">
        <v>764</v>
      </c>
      <c r="E369" s="579"/>
      <c r="F369" s="388" t="s">
        <v>764</v>
      </c>
      <c r="G369" s="193">
        <v>17.75</v>
      </c>
      <c r="H369" s="208">
        <v>2.65</v>
      </c>
      <c r="I369" s="208"/>
      <c r="J369" s="208"/>
      <c r="K369" s="193">
        <v>7.2</v>
      </c>
      <c r="L369" s="193">
        <v>1.65</v>
      </c>
      <c r="M369" s="208"/>
      <c r="N369" s="208"/>
      <c r="O369" s="208"/>
      <c r="P369" s="208"/>
      <c r="Q369" s="570">
        <v>2.85</v>
      </c>
      <c r="R369" s="570">
        <v>1.35</v>
      </c>
      <c r="S369" s="135"/>
      <c r="T369" s="755">
        <f t="shared" si="35"/>
        <v>14.200499999999998</v>
      </c>
      <c r="U369" s="875"/>
      <c r="V369" s="13"/>
    </row>
    <row r="370" spans="1:22" ht="39.950000000000003" customHeight="1" x14ac:dyDescent="0.2">
      <c r="A370" s="1376"/>
      <c r="B370" s="1321"/>
      <c r="C370" s="414" t="s">
        <v>765</v>
      </c>
      <c r="D370" s="414" t="s">
        <v>765</v>
      </c>
      <c r="E370" s="579"/>
      <c r="F370" s="388" t="s">
        <v>765</v>
      </c>
      <c r="G370" s="193">
        <v>17.75</v>
      </c>
      <c r="H370" s="208">
        <v>2.65</v>
      </c>
      <c r="I370" s="208"/>
      <c r="J370" s="208"/>
      <c r="K370" s="193">
        <v>7.2</v>
      </c>
      <c r="L370" s="193">
        <v>1.65</v>
      </c>
      <c r="M370" s="208"/>
      <c r="N370" s="208"/>
      <c r="O370" s="208"/>
      <c r="P370" s="208"/>
      <c r="Q370" s="570">
        <v>2.85</v>
      </c>
      <c r="R370" s="570">
        <v>1.35</v>
      </c>
      <c r="S370" s="135"/>
      <c r="T370" s="755">
        <f t="shared" si="35"/>
        <v>14.200499999999998</v>
      </c>
      <c r="U370" s="875"/>
      <c r="V370" s="13"/>
    </row>
    <row r="371" spans="1:22" ht="39.75" customHeight="1" x14ac:dyDescent="0.2">
      <c r="A371" s="1376"/>
      <c r="B371" s="1321"/>
      <c r="C371" s="414" t="s">
        <v>766</v>
      </c>
      <c r="D371" s="414" t="s">
        <v>766</v>
      </c>
      <c r="E371" s="579"/>
      <c r="F371" s="388" t="s">
        <v>766</v>
      </c>
      <c r="G371" s="193">
        <v>17.75</v>
      </c>
      <c r="H371" s="208">
        <v>2.65</v>
      </c>
      <c r="I371" s="208"/>
      <c r="J371" s="208"/>
      <c r="K371" s="193">
        <v>7.2</v>
      </c>
      <c r="L371" s="193">
        <v>1.65</v>
      </c>
      <c r="M371" s="208"/>
      <c r="N371" s="208"/>
      <c r="O371" s="208"/>
      <c r="P371" s="208"/>
      <c r="Q371" s="570">
        <v>2.85</v>
      </c>
      <c r="R371" s="570">
        <v>1.35</v>
      </c>
      <c r="S371" s="135"/>
      <c r="T371" s="755">
        <f t="shared" si="35"/>
        <v>14.200499999999998</v>
      </c>
      <c r="U371" s="875"/>
      <c r="V371" s="13"/>
    </row>
    <row r="372" spans="1:22" ht="39.75" customHeight="1" thickBot="1" x14ac:dyDescent="0.25">
      <c r="A372" s="1204"/>
      <c r="B372" s="1322"/>
      <c r="C372" s="411" t="s">
        <v>534</v>
      </c>
      <c r="D372" s="411" t="s">
        <v>534</v>
      </c>
      <c r="E372" s="205"/>
      <c r="F372" s="205" t="s">
        <v>534</v>
      </c>
      <c r="G372" s="157">
        <v>17.75</v>
      </c>
      <c r="H372" s="209">
        <v>2.65</v>
      </c>
      <c r="I372" s="209"/>
      <c r="J372" s="209"/>
      <c r="K372" s="157">
        <v>7.2</v>
      </c>
      <c r="L372" s="157">
        <v>1.65</v>
      </c>
      <c r="M372" s="209"/>
      <c r="N372" s="209"/>
      <c r="O372" s="209"/>
      <c r="P372" s="209"/>
      <c r="Q372" s="746">
        <v>2.85</v>
      </c>
      <c r="R372" s="746">
        <v>1.35</v>
      </c>
      <c r="S372" s="151"/>
      <c r="T372" s="878">
        <f t="shared" si="35"/>
        <v>14.200499999999998</v>
      </c>
      <c r="U372" s="882"/>
      <c r="V372" s="13"/>
    </row>
    <row r="373" spans="1:22" ht="39.75" customHeight="1" x14ac:dyDescent="0.2">
      <c r="A373" s="1203">
        <v>45</v>
      </c>
      <c r="B373" s="1320" t="s">
        <v>216</v>
      </c>
      <c r="C373" s="410" t="s">
        <v>217</v>
      </c>
      <c r="D373" s="378" t="s">
        <v>217</v>
      </c>
      <c r="E373" s="538" t="s">
        <v>217</v>
      </c>
      <c r="F373" s="160" t="s">
        <v>217</v>
      </c>
      <c r="G373" s="172">
        <v>10.6</v>
      </c>
      <c r="H373" s="172">
        <v>1.97</v>
      </c>
      <c r="I373" s="172"/>
      <c r="J373" s="172"/>
      <c r="K373" s="172">
        <v>6</v>
      </c>
      <c r="L373" s="172">
        <v>2</v>
      </c>
      <c r="M373" s="172">
        <v>2.0299999999999998</v>
      </c>
      <c r="N373" s="172"/>
      <c r="O373" s="659">
        <v>2</v>
      </c>
      <c r="P373" s="172"/>
      <c r="Q373" s="536">
        <v>2.85</v>
      </c>
      <c r="R373" s="536">
        <v>0.40500000000000003</v>
      </c>
      <c r="S373" s="134"/>
      <c r="T373" s="877">
        <f>SUM(K373:M373)*1.13+SUM(O373:R373)</f>
        <v>16.588899999999999</v>
      </c>
      <c r="U373" s="883"/>
      <c r="V373" s="13"/>
    </row>
    <row r="374" spans="1:22" ht="39.950000000000003" customHeight="1" x14ac:dyDescent="0.2">
      <c r="A374" s="1376"/>
      <c r="B374" s="1321"/>
      <c r="C374" s="414" t="s">
        <v>739</v>
      </c>
      <c r="D374" s="416"/>
      <c r="E374" s="416"/>
      <c r="F374" s="388" t="s">
        <v>739</v>
      </c>
      <c r="G374" s="208">
        <v>10.6</v>
      </c>
      <c r="H374" s="208"/>
      <c r="I374" s="208"/>
      <c r="J374" s="208"/>
      <c r="K374" s="208">
        <v>6</v>
      </c>
      <c r="L374" s="208"/>
      <c r="M374" s="208"/>
      <c r="N374" s="208"/>
      <c r="O374" s="656">
        <v>2</v>
      </c>
      <c r="P374" s="208"/>
      <c r="Q374" s="570">
        <v>2.85</v>
      </c>
      <c r="R374" s="570">
        <v>1.35</v>
      </c>
      <c r="S374" s="135"/>
      <c r="T374" s="755">
        <f t="shared" ref="T374:T376" si="36">SUM(K374:M374)*1.13+SUM(O374:R374)</f>
        <v>12.979999999999999</v>
      </c>
      <c r="U374" s="875"/>
      <c r="V374" s="13"/>
    </row>
    <row r="375" spans="1:22" ht="39.950000000000003" customHeight="1" x14ac:dyDescent="0.2">
      <c r="A375" s="1376"/>
      <c r="B375" s="1321"/>
      <c r="C375" s="414" t="s">
        <v>740</v>
      </c>
      <c r="D375" s="416"/>
      <c r="E375" s="416"/>
      <c r="F375" s="388" t="s">
        <v>740</v>
      </c>
      <c r="G375" s="208">
        <v>10.6</v>
      </c>
      <c r="H375" s="208"/>
      <c r="I375" s="208"/>
      <c r="J375" s="208"/>
      <c r="K375" s="208">
        <v>6</v>
      </c>
      <c r="L375" s="208"/>
      <c r="M375" s="208"/>
      <c r="N375" s="208"/>
      <c r="O375" s="656">
        <v>2</v>
      </c>
      <c r="P375" s="208"/>
      <c r="Q375" s="570">
        <v>2.85</v>
      </c>
      <c r="R375" s="570">
        <v>1.35</v>
      </c>
      <c r="S375" s="135"/>
      <c r="T375" s="755">
        <f t="shared" si="36"/>
        <v>12.979999999999999</v>
      </c>
      <c r="U375" s="875"/>
      <c r="V375" s="13"/>
    </row>
    <row r="376" spans="1:22" ht="39.950000000000003" customHeight="1" x14ac:dyDescent="0.2">
      <c r="A376" s="1376"/>
      <c r="B376" s="1321"/>
      <c r="C376" s="414" t="s">
        <v>741</v>
      </c>
      <c r="D376" s="416"/>
      <c r="E376" s="416"/>
      <c r="F376" s="388" t="s">
        <v>741</v>
      </c>
      <c r="G376" s="208">
        <v>10.6</v>
      </c>
      <c r="H376" s="208"/>
      <c r="I376" s="208"/>
      <c r="J376" s="208"/>
      <c r="K376" s="208">
        <v>6</v>
      </c>
      <c r="L376" s="208"/>
      <c r="M376" s="208"/>
      <c r="N376" s="208"/>
      <c r="O376" s="656">
        <v>2</v>
      </c>
      <c r="P376" s="208"/>
      <c r="Q376" s="570">
        <v>2.85</v>
      </c>
      <c r="R376" s="570">
        <v>1.35</v>
      </c>
      <c r="S376" s="135"/>
      <c r="T376" s="755">
        <f t="shared" si="36"/>
        <v>12.979999999999999</v>
      </c>
      <c r="U376" s="875"/>
      <c r="V376" s="13"/>
    </row>
    <row r="377" spans="1:22" ht="39.950000000000003" customHeight="1" thickBot="1" x14ac:dyDescent="0.25">
      <c r="A377" s="1406"/>
      <c r="B377" s="1389"/>
      <c r="C377" s="415" t="s">
        <v>742</v>
      </c>
      <c r="D377" s="413"/>
      <c r="E377" s="413"/>
      <c r="F377" s="399" t="s">
        <v>742</v>
      </c>
      <c r="G377" s="650">
        <v>10.6</v>
      </c>
      <c r="H377" s="650"/>
      <c r="I377" s="650"/>
      <c r="J377" s="650"/>
      <c r="K377" s="650">
        <v>6</v>
      </c>
      <c r="L377" s="650"/>
      <c r="M377" s="803"/>
      <c r="N377" s="803"/>
      <c r="O377" s="666">
        <v>2</v>
      </c>
      <c r="P377" s="803"/>
      <c r="Q377" s="805">
        <v>2.85</v>
      </c>
      <c r="R377" s="805">
        <v>1.35</v>
      </c>
      <c r="S377" s="293"/>
      <c r="T377" s="873">
        <f>SUM(K377:M377)*1.13+SUM(O377:R377)</f>
        <v>12.979999999999999</v>
      </c>
      <c r="U377" s="886"/>
      <c r="V377" s="13"/>
    </row>
    <row r="378" spans="1:22" ht="148.5" customHeight="1" x14ac:dyDescent="0.2">
      <c r="A378" s="1323">
        <v>46</v>
      </c>
      <c r="B378" s="1252" t="s">
        <v>948</v>
      </c>
      <c r="C378" s="596" t="s">
        <v>746</v>
      </c>
      <c r="D378" s="596" t="s">
        <v>746</v>
      </c>
      <c r="E378" s="586"/>
      <c r="F378" s="597" t="s">
        <v>746</v>
      </c>
      <c r="G378" s="297" t="s">
        <v>428</v>
      </c>
      <c r="H378" s="172"/>
      <c r="I378" s="172"/>
      <c r="J378" s="172"/>
      <c r="K378" s="172">
        <v>7.06</v>
      </c>
      <c r="L378" s="172"/>
      <c r="M378" s="172"/>
      <c r="N378" s="172"/>
      <c r="O378" s="799">
        <v>4</v>
      </c>
      <c r="P378" s="532"/>
      <c r="Q378" s="569">
        <v>2.85</v>
      </c>
      <c r="R378" s="569">
        <v>1.35</v>
      </c>
      <c r="S378" s="306"/>
      <c r="T378" s="872">
        <f t="shared" ref="T378:T383" si="37">SUM(K378:M378)*1.13+SUM(O378:R378)</f>
        <v>16.177799999999998</v>
      </c>
      <c r="U378" s="888" t="s">
        <v>1103</v>
      </c>
      <c r="V378" s="329"/>
    </row>
    <row r="379" spans="1:22" ht="141" customHeight="1" x14ac:dyDescent="0.2">
      <c r="A379" s="1324"/>
      <c r="B379" s="1326"/>
      <c r="C379" s="598"/>
      <c r="D379" s="598"/>
      <c r="E379" s="587"/>
      <c r="F379" s="599"/>
      <c r="G379" s="651" t="s">
        <v>428</v>
      </c>
      <c r="H379" s="291"/>
      <c r="I379" s="291"/>
      <c r="J379" s="291"/>
      <c r="K379" s="291">
        <v>4.32</v>
      </c>
      <c r="L379" s="294"/>
      <c r="M379" s="291"/>
      <c r="N379" s="291"/>
      <c r="O379" s="656">
        <v>4</v>
      </c>
      <c r="P379" s="208"/>
      <c r="Q379" s="570">
        <v>2.85</v>
      </c>
      <c r="R379" s="570">
        <v>1.35</v>
      </c>
      <c r="S379" s="135"/>
      <c r="T379" s="755">
        <f t="shared" si="37"/>
        <v>13.081599999999998</v>
      </c>
      <c r="U379" s="889" t="s">
        <v>1104</v>
      </c>
      <c r="V379" s="19"/>
    </row>
    <row r="380" spans="1:22" ht="141" customHeight="1" x14ac:dyDescent="0.2">
      <c r="A380" s="1324"/>
      <c r="B380" s="1326"/>
      <c r="C380" s="598"/>
      <c r="D380" s="598"/>
      <c r="E380" s="587"/>
      <c r="F380" s="599"/>
      <c r="G380" s="193" t="s">
        <v>428</v>
      </c>
      <c r="H380" s="307" t="s">
        <v>1070</v>
      </c>
      <c r="I380" s="307" t="s">
        <v>1069</v>
      </c>
      <c r="J380" s="291"/>
      <c r="K380" s="291">
        <v>9.2100000000000009</v>
      </c>
      <c r="L380" s="208">
        <v>3.6</v>
      </c>
      <c r="M380" s="291"/>
      <c r="N380" s="291"/>
      <c r="O380" s="208"/>
      <c r="P380" s="656">
        <v>4</v>
      </c>
      <c r="Q380" s="570">
        <v>2.85</v>
      </c>
      <c r="R380" s="751">
        <v>1.35</v>
      </c>
      <c r="S380" s="292"/>
      <c r="T380" s="755">
        <f t="shared" si="37"/>
        <v>22.6753</v>
      </c>
      <c r="U380" s="931" t="s">
        <v>1105</v>
      </c>
      <c r="V380" s="19"/>
    </row>
    <row r="381" spans="1:22" ht="149.25" customHeight="1" x14ac:dyDescent="0.2">
      <c r="A381" s="1324"/>
      <c r="B381" s="1326"/>
      <c r="C381" s="600" t="s">
        <v>462</v>
      </c>
      <c r="D381" s="601"/>
      <c r="E381" s="304"/>
      <c r="F381" s="602" t="s">
        <v>462</v>
      </c>
      <c r="G381" s="193" t="s">
        <v>428</v>
      </c>
      <c r="H381" s="208"/>
      <c r="I381" s="208"/>
      <c r="J381" s="208"/>
      <c r="K381" s="208">
        <v>7.06</v>
      </c>
      <c r="L381" s="208"/>
      <c r="M381" s="208"/>
      <c r="N381" s="208"/>
      <c r="O381" s="208"/>
      <c r="P381" s="740">
        <v>4</v>
      </c>
      <c r="Q381" s="570">
        <v>2.85</v>
      </c>
      <c r="R381" s="570">
        <v>1.35</v>
      </c>
      <c r="S381" s="135"/>
      <c r="T381" s="754">
        <f t="shared" si="37"/>
        <v>16.177799999999998</v>
      </c>
      <c r="U381" s="889" t="s">
        <v>1103</v>
      </c>
      <c r="V381" s="330"/>
    </row>
    <row r="382" spans="1:22" ht="149.25" customHeight="1" x14ac:dyDescent="0.2">
      <c r="A382" s="1324"/>
      <c r="B382" s="1326"/>
      <c r="C382" s="598"/>
      <c r="D382" s="603"/>
      <c r="E382" s="304"/>
      <c r="F382" s="599"/>
      <c r="G382" s="193" t="s">
        <v>428</v>
      </c>
      <c r="H382" s="650"/>
      <c r="I382" s="650"/>
      <c r="J382" s="650"/>
      <c r="K382" s="650">
        <v>4.32</v>
      </c>
      <c r="L382" s="650"/>
      <c r="M382" s="803"/>
      <c r="N382" s="803"/>
      <c r="O382" s="803"/>
      <c r="P382" s="208"/>
      <c r="Q382" s="570">
        <v>2.85</v>
      </c>
      <c r="R382" s="570">
        <v>1.35</v>
      </c>
      <c r="S382" s="293"/>
      <c r="T382" s="755">
        <f t="shared" si="37"/>
        <v>9.0815999999999999</v>
      </c>
      <c r="U382" s="889" t="s">
        <v>1104</v>
      </c>
      <c r="V382" s="13"/>
    </row>
    <row r="383" spans="1:22" ht="138.75" customHeight="1" x14ac:dyDescent="0.2">
      <c r="A383" s="1324"/>
      <c r="B383" s="1326"/>
      <c r="C383" s="598"/>
      <c r="D383" s="603"/>
      <c r="E383" s="304"/>
      <c r="F383" s="599"/>
      <c r="G383" s="193" t="s">
        <v>428</v>
      </c>
      <c r="H383" s="650"/>
      <c r="I383" s="650"/>
      <c r="J383" s="650"/>
      <c r="K383" s="650">
        <v>9.2100000000000009</v>
      </c>
      <c r="L383" s="650"/>
      <c r="M383" s="803"/>
      <c r="N383" s="803"/>
      <c r="O383" s="803"/>
      <c r="P383" s="208"/>
      <c r="Q383" s="570">
        <v>2.85</v>
      </c>
      <c r="R383" s="570">
        <v>1.35</v>
      </c>
      <c r="S383" s="293"/>
      <c r="T383" s="755">
        <f t="shared" si="37"/>
        <v>14.607299999999999</v>
      </c>
      <c r="U383" s="904" t="s">
        <v>1105</v>
      </c>
      <c r="V383" s="13"/>
    </row>
    <row r="384" spans="1:22" ht="138.75" customHeight="1" x14ac:dyDescent="0.2">
      <c r="A384" s="1324"/>
      <c r="B384" s="1326"/>
      <c r="C384" s="600" t="s">
        <v>747</v>
      </c>
      <c r="D384" s="601"/>
      <c r="E384" s="304"/>
      <c r="F384" s="602" t="s">
        <v>747</v>
      </c>
      <c r="G384" s="651" t="s">
        <v>428</v>
      </c>
      <c r="H384" s="650"/>
      <c r="I384" s="650"/>
      <c r="J384" s="650"/>
      <c r="K384" s="650">
        <v>7.06</v>
      </c>
      <c r="L384" s="650"/>
      <c r="M384" s="803"/>
      <c r="N384" s="803"/>
      <c r="O384" s="803"/>
      <c r="P384" s="803"/>
      <c r="Q384" s="805">
        <v>2.85</v>
      </c>
      <c r="R384" s="805">
        <v>1.35</v>
      </c>
      <c r="S384" s="293"/>
      <c r="T384" s="755">
        <f>SUM(K384:M384)*1.13+SUM(O384:R384)</f>
        <v>12.177799999999998</v>
      </c>
      <c r="U384" s="931" t="s">
        <v>1103</v>
      </c>
      <c r="V384" s="13"/>
    </row>
    <row r="385" spans="1:24" ht="143.25" customHeight="1" x14ac:dyDescent="0.2">
      <c r="A385" s="1324"/>
      <c r="B385" s="1326"/>
      <c r="C385" s="598"/>
      <c r="D385" s="603"/>
      <c r="E385" s="304"/>
      <c r="F385" s="599"/>
      <c r="G385" s="193" t="s">
        <v>428</v>
      </c>
      <c r="H385" s="208"/>
      <c r="I385" s="208"/>
      <c r="J385" s="208"/>
      <c r="K385" s="208">
        <v>4.32</v>
      </c>
      <c r="L385" s="208"/>
      <c r="M385" s="208"/>
      <c r="N385" s="208"/>
      <c r="O385" s="208"/>
      <c r="P385" s="803"/>
      <c r="Q385" s="805">
        <v>2.85</v>
      </c>
      <c r="R385" s="805">
        <v>1.35</v>
      </c>
      <c r="S385" s="135"/>
      <c r="T385" s="755">
        <f>SUM(K385:M385)*1.13+SUM(O385:R385)</f>
        <v>9.0815999999999999</v>
      </c>
      <c r="U385" s="889" t="s">
        <v>1104</v>
      </c>
      <c r="V385" s="13"/>
    </row>
    <row r="386" spans="1:24" ht="143.25" customHeight="1" thickBot="1" x14ac:dyDescent="0.25">
      <c r="A386" s="1325"/>
      <c r="B386" s="1253"/>
      <c r="C386" s="604"/>
      <c r="D386" s="605"/>
      <c r="E386" s="313"/>
      <c r="F386" s="606"/>
      <c r="G386" s="157" t="s">
        <v>428</v>
      </c>
      <c r="H386" s="209"/>
      <c r="I386" s="209"/>
      <c r="J386" s="209"/>
      <c r="K386" s="209">
        <v>9.2100000000000009</v>
      </c>
      <c r="L386" s="209"/>
      <c r="M386" s="209"/>
      <c r="N386" s="209"/>
      <c r="O386" s="209"/>
      <c r="P386" s="209"/>
      <c r="Q386" s="746">
        <v>2.85</v>
      </c>
      <c r="R386" s="746">
        <v>1.35</v>
      </c>
      <c r="S386" s="151"/>
      <c r="T386" s="915">
        <f t="shared" ref="T386" si="38">SUM(K386:M386)*1.13+SUM(O386:R386)</f>
        <v>14.607299999999999</v>
      </c>
      <c r="U386" s="904" t="s">
        <v>1105</v>
      </c>
      <c r="V386" s="13"/>
    </row>
    <row r="387" spans="1:24" ht="143.25" customHeight="1" x14ac:dyDescent="0.2">
      <c r="A387" s="1323">
        <v>47</v>
      </c>
      <c r="B387" s="1158" t="s">
        <v>481</v>
      </c>
      <c r="C387" s="584" t="s">
        <v>1076</v>
      </c>
      <c r="D387" s="584" t="s">
        <v>257</v>
      </c>
      <c r="E387" s="584" t="s">
        <v>257</v>
      </c>
      <c r="F387" s="202" t="s">
        <v>257</v>
      </c>
      <c r="G387" s="154" t="s">
        <v>1078</v>
      </c>
      <c r="H387" s="172"/>
      <c r="I387" s="172"/>
      <c r="J387" s="172"/>
      <c r="K387" s="172">
        <v>6</v>
      </c>
      <c r="L387" s="532">
        <v>0.39</v>
      </c>
      <c r="M387" s="532">
        <v>0.39</v>
      </c>
      <c r="N387" s="172"/>
      <c r="O387" s="172"/>
      <c r="P387" s="172"/>
      <c r="Q387" s="536">
        <v>2.85</v>
      </c>
      <c r="R387" s="536">
        <v>1.35</v>
      </c>
      <c r="S387" s="134"/>
      <c r="T387" s="877">
        <f>SUM(K387:M387)*1.13+SUM(O387:R387)</f>
        <v>11.8614</v>
      </c>
      <c r="U387" s="932"/>
      <c r="V387" s="13"/>
    </row>
    <row r="388" spans="1:24" ht="143.25" customHeight="1" x14ac:dyDescent="0.2">
      <c r="A388" s="1324"/>
      <c r="B388" s="1159"/>
      <c r="C388" s="583" t="s">
        <v>1077</v>
      </c>
      <c r="D388" s="583" t="s">
        <v>258</v>
      </c>
      <c r="E388" s="583" t="s">
        <v>258</v>
      </c>
      <c r="F388" s="585" t="s">
        <v>258</v>
      </c>
      <c r="G388" s="193" t="s">
        <v>1078</v>
      </c>
      <c r="H388" s="208"/>
      <c r="I388" s="208"/>
      <c r="J388" s="208"/>
      <c r="K388" s="208">
        <v>6</v>
      </c>
      <c r="L388" s="208">
        <v>0.39</v>
      </c>
      <c r="M388" s="208">
        <v>0.39</v>
      </c>
      <c r="N388" s="208"/>
      <c r="O388" s="208"/>
      <c r="P388" s="208"/>
      <c r="Q388" s="570">
        <v>2.85</v>
      </c>
      <c r="R388" s="570">
        <v>0.41</v>
      </c>
      <c r="S388" s="135"/>
      <c r="T388" s="754">
        <f>SUM(K388:M388)*1.13+SUM(O388:R388)</f>
        <v>10.921399999999998</v>
      </c>
      <c r="U388" s="931"/>
      <c r="V388" s="13"/>
    </row>
    <row r="389" spans="1:24" ht="143.25" customHeight="1" x14ac:dyDescent="0.2">
      <c r="A389" s="1324"/>
      <c r="B389" s="1159"/>
      <c r="C389" s="583" t="s">
        <v>788</v>
      </c>
      <c r="D389" s="1327"/>
      <c r="E389" s="1327"/>
      <c r="F389" s="585" t="s">
        <v>788</v>
      </c>
      <c r="G389" s="208">
        <v>12.98</v>
      </c>
      <c r="H389" s="208"/>
      <c r="I389" s="208"/>
      <c r="J389" s="208"/>
      <c r="K389" s="208">
        <v>6</v>
      </c>
      <c r="L389" s="208"/>
      <c r="M389" s="208"/>
      <c r="N389" s="208"/>
      <c r="O389" s="208"/>
      <c r="P389" s="656">
        <v>1</v>
      </c>
      <c r="Q389" s="570">
        <v>2.85</v>
      </c>
      <c r="R389" s="570">
        <v>1.35</v>
      </c>
      <c r="S389" s="135"/>
      <c r="T389" s="755">
        <f>SUM(K389:M389)*1.13+SUM(O389:R389)</f>
        <v>11.98</v>
      </c>
      <c r="U389" s="931"/>
      <c r="V389" s="13"/>
    </row>
    <row r="390" spans="1:24" ht="143.25" customHeight="1" x14ac:dyDescent="0.2">
      <c r="A390" s="1324"/>
      <c r="B390" s="1159"/>
      <c r="C390" s="583" t="s">
        <v>789</v>
      </c>
      <c r="D390" s="1328"/>
      <c r="E390" s="1328"/>
      <c r="F390" s="585" t="s">
        <v>789</v>
      </c>
      <c r="G390" s="208">
        <v>12.98</v>
      </c>
      <c r="H390" s="208"/>
      <c r="I390" s="208"/>
      <c r="J390" s="208"/>
      <c r="K390" s="208">
        <v>6</v>
      </c>
      <c r="L390" s="208"/>
      <c r="M390" s="208"/>
      <c r="N390" s="208"/>
      <c r="O390" s="656">
        <v>1</v>
      </c>
      <c r="P390" s="208"/>
      <c r="Q390" s="570">
        <v>2.85</v>
      </c>
      <c r="R390" s="570">
        <v>1.35</v>
      </c>
      <c r="S390" s="135"/>
      <c r="T390" s="755">
        <f>SUM(K390:M390)*1.13+SUM(O390:R390)</f>
        <v>11.98</v>
      </c>
      <c r="U390" s="904"/>
      <c r="V390" s="13"/>
    </row>
    <row r="391" spans="1:24" ht="143.25" customHeight="1" thickBot="1" x14ac:dyDescent="0.25">
      <c r="A391" s="1324"/>
      <c r="B391" s="1159"/>
      <c r="C391" s="647" t="s">
        <v>790</v>
      </c>
      <c r="D391" s="1328"/>
      <c r="E391" s="1328"/>
      <c r="F391" s="648" t="s">
        <v>790</v>
      </c>
      <c r="G391" s="650">
        <v>12.98</v>
      </c>
      <c r="H391" s="650"/>
      <c r="I391" s="650"/>
      <c r="J391" s="650"/>
      <c r="K391" s="650">
        <v>6</v>
      </c>
      <c r="L391" s="650"/>
      <c r="M391" s="803"/>
      <c r="N391" s="803"/>
      <c r="O391" s="803"/>
      <c r="P391" s="666">
        <v>1</v>
      </c>
      <c r="Q391" s="805">
        <v>2.85</v>
      </c>
      <c r="R391" s="805">
        <v>1.35</v>
      </c>
      <c r="S391" s="293"/>
      <c r="T391" s="915">
        <f>SUM(K391:M391)*1.13+SUM(O391:R391)</f>
        <v>11.98</v>
      </c>
      <c r="U391" s="933"/>
      <c r="V391" s="13"/>
    </row>
    <row r="392" spans="1:24" ht="50.25" customHeight="1" thickBot="1" x14ac:dyDescent="0.25">
      <c r="A392" s="212">
        <v>48</v>
      </c>
      <c r="B392" s="482" t="s">
        <v>81</v>
      </c>
      <c r="C392" s="867" t="s">
        <v>82</v>
      </c>
      <c r="D392" s="868" t="s">
        <v>82</v>
      </c>
      <c r="E392" s="868" t="s">
        <v>82</v>
      </c>
      <c r="F392" s="159" t="s">
        <v>82</v>
      </c>
      <c r="G392" s="147">
        <v>25</v>
      </c>
      <c r="H392" s="147">
        <v>7.5</v>
      </c>
      <c r="I392" s="147">
        <v>7.5</v>
      </c>
      <c r="J392" s="147"/>
      <c r="K392" s="147">
        <v>7.65</v>
      </c>
      <c r="L392" s="147">
        <v>3.5</v>
      </c>
      <c r="M392" s="147">
        <v>3</v>
      </c>
      <c r="N392" s="147"/>
      <c r="O392" s="663">
        <v>1</v>
      </c>
      <c r="P392" s="663">
        <v>1</v>
      </c>
      <c r="Q392" s="724">
        <v>2.85</v>
      </c>
      <c r="R392" s="724">
        <v>0.41</v>
      </c>
      <c r="S392" s="869"/>
      <c r="T392" s="909">
        <f t="shared" ref="T392" si="39">SUM(K392:M392)*1.13+SUM(O392:R392)</f>
        <v>21.249499999999998</v>
      </c>
      <c r="U392" s="905"/>
      <c r="V392" s="13"/>
    </row>
    <row r="393" spans="1:24" customFormat="1" ht="44.25" customHeight="1" x14ac:dyDescent="0.25">
      <c r="A393" s="1003"/>
      <c r="C393" s="676"/>
      <c r="D393" s="676"/>
      <c r="E393" s="676"/>
      <c r="F393" s="677"/>
      <c r="G393" s="676"/>
      <c r="H393" s="676"/>
      <c r="I393" s="676"/>
      <c r="J393" s="676"/>
      <c r="K393" s="676"/>
      <c r="L393" s="676"/>
      <c r="M393" s="676"/>
      <c r="N393" s="676"/>
      <c r="O393" s="676"/>
      <c r="P393" s="676"/>
      <c r="Q393" s="676"/>
      <c r="R393" s="676"/>
      <c r="S393" s="676"/>
      <c r="T393" s="442"/>
      <c r="U393" s="676"/>
    </row>
    <row r="394" spans="1:24" customFormat="1" ht="45.75" customHeight="1" x14ac:dyDescent="0.25">
      <c r="A394" s="722"/>
      <c r="C394" s="676"/>
      <c r="D394" s="676"/>
      <c r="E394" s="676"/>
      <c r="F394" s="677"/>
      <c r="G394" s="676"/>
      <c r="H394" s="676"/>
      <c r="I394" s="676"/>
      <c r="J394" s="676"/>
      <c r="K394" s="676"/>
      <c r="L394" s="676"/>
      <c r="M394" s="676"/>
      <c r="N394" s="676"/>
      <c r="O394" s="676"/>
      <c r="P394" s="676"/>
      <c r="Q394" s="676"/>
      <c r="R394" s="676"/>
      <c r="S394" s="676"/>
      <c r="T394" s="756"/>
      <c r="U394" s="676"/>
    </row>
    <row r="395" spans="1:24" s="13" customFormat="1" ht="39.950000000000003" customHeight="1" x14ac:dyDescent="0.2">
      <c r="A395" s="2"/>
      <c r="B395" s="11"/>
      <c r="C395" s="11"/>
      <c r="D395" s="11"/>
      <c r="E395" s="11"/>
      <c r="F395" s="11"/>
      <c r="G395" s="11"/>
      <c r="H395" s="11"/>
      <c r="I395" s="11"/>
      <c r="J395" s="11"/>
      <c r="K395" s="2"/>
      <c r="L395" s="11"/>
      <c r="M395" s="11"/>
      <c r="N395" s="11"/>
      <c r="O395" s="11"/>
      <c r="P395" s="11"/>
      <c r="Q395" s="11"/>
      <c r="R395" s="11"/>
      <c r="S395" s="11"/>
      <c r="T395" s="11"/>
      <c r="U395" s="2"/>
      <c r="W395" s="3"/>
    </row>
    <row r="396" spans="1:24" s="13" customFormat="1" ht="39.950000000000003" customHeight="1" thickBot="1" x14ac:dyDescent="0.3">
      <c r="A396" s="1004"/>
      <c r="B396" s="860" t="s">
        <v>1028</v>
      </c>
      <c r="C396" s="934"/>
      <c r="D396" s="934"/>
      <c r="E396" s="934"/>
      <c r="F396" s="934"/>
      <c r="G396" s="934"/>
      <c r="H396" s="934"/>
      <c r="I396" s="934"/>
      <c r="J396" s="934"/>
      <c r="K396" s="935"/>
      <c r="L396" s="11"/>
      <c r="M396" s="11"/>
      <c r="N396" s="11"/>
      <c r="O396" s="11"/>
      <c r="P396" s="11"/>
      <c r="Q396" s="11"/>
      <c r="R396" s="11"/>
      <c r="S396" s="11"/>
      <c r="T396" s="11"/>
      <c r="U396" s="2"/>
      <c r="W396" s="3"/>
    </row>
    <row r="397" spans="1:24" ht="39.950000000000003" customHeight="1" thickBot="1" x14ac:dyDescent="0.25">
      <c r="A397" s="39">
        <v>1</v>
      </c>
      <c r="B397" s="77" t="s">
        <v>28</v>
      </c>
      <c r="C397" s="240" t="s">
        <v>29</v>
      </c>
      <c r="D397" s="240" t="s">
        <v>29</v>
      </c>
      <c r="E397" s="41"/>
      <c r="F397" s="146" t="s">
        <v>29</v>
      </c>
      <c r="G397" s="147">
        <v>75</v>
      </c>
      <c r="H397" s="147"/>
      <c r="I397" s="147"/>
      <c r="J397" s="147"/>
      <c r="K397" s="147">
        <v>10</v>
      </c>
      <c r="L397" s="147">
        <v>3</v>
      </c>
      <c r="M397" s="147"/>
      <c r="N397" s="147"/>
      <c r="O397" s="663">
        <v>1</v>
      </c>
      <c r="P397" s="147"/>
      <c r="Q397" s="724">
        <v>2.85</v>
      </c>
      <c r="R397" s="724">
        <v>1.35</v>
      </c>
      <c r="S397" s="152"/>
      <c r="T397" s="909">
        <f>SUM(K397:M397)*1.13+SUM(O397:R397)</f>
        <v>19.889999999999997</v>
      </c>
      <c r="U397" s="936"/>
      <c r="V397" s="13"/>
      <c r="X397" s="2"/>
    </row>
    <row r="398" spans="1:24" ht="39.950000000000003" customHeight="1" x14ac:dyDescent="0.2">
      <c r="A398" s="1247">
        <v>2</v>
      </c>
      <c r="B398" s="1320" t="s">
        <v>47</v>
      </c>
      <c r="C398" s="236" t="s">
        <v>48</v>
      </c>
      <c r="D398" s="236" t="s">
        <v>48</v>
      </c>
      <c r="E398" s="196"/>
      <c r="F398" s="189" t="s">
        <v>48</v>
      </c>
      <c r="G398" s="172">
        <v>6</v>
      </c>
      <c r="H398" s="172"/>
      <c r="I398" s="172"/>
      <c r="J398" s="172"/>
      <c r="K398" s="172">
        <v>7.28</v>
      </c>
      <c r="L398" s="172">
        <v>2.39</v>
      </c>
      <c r="M398" s="172"/>
      <c r="N398" s="172"/>
      <c r="O398" s="659">
        <v>0.3</v>
      </c>
      <c r="P398" s="659">
        <v>0.3</v>
      </c>
      <c r="Q398" s="536">
        <v>2.85</v>
      </c>
      <c r="R398" s="536">
        <v>1.35</v>
      </c>
      <c r="S398" s="134"/>
      <c r="T398" s="877">
        <f>SUM(K398:M398)*1.13+SUM(O398:R398)</f>
        <v>15.7271</v>
      </c>
      <c r="U398" s="948"/>
      <c r="V398" s="13"/>
    </row>
    <row r="399" spans="1:24" ht="39.950000000000003" customHeight="1" x14ac:dyDescent="0.2">
      <c r="A399" s="1308"/>
      <c r="B399" s="1321"/>
      <c r="C399" s="510" t="s">
        <v>525</v>
      </c>
      <c r="D399" s="1331"/>
      <c r="E399" s="1331"/>
      <c r="F399" s="190" t="s">
        <v>525</v>
      </c>
      <c r="G399" s="208">
        <v>6</v>
      </c>
      <c r="H399" s="208"/>
      <c r="I399" s="208"/>
      <c r="J399" s="208"/>
      <c r="K399" s="208">
        <v>7.52</v>
      </c>
      <c r="L399" s="208"/>
      <c r="M399" s="208"/>
      <c r="N399" s="208"/>
      <c r="O399" s="208"/>
      <c r="P399" s="208"/>
      <c r="Q399" s="744">
        <v>2.85</v>
      </c>
      <c r="R399" s="570">
        <v>1.35</v>
      </c>
      <c r="S399" s="135"/>
      <c r="T399" s="755">
        <f t="shared" ref="T399:T408" si="40">SUM(K399:M399)*1.13+SUM(O399:R399)</f>
        <v>12.697599999999998</v>
      </c>
      <c r="U399" s="928"/>
      <c r="V399" s="13"/>
    </row>
    <row r="400" spans="1:24" ht="39.950000000000003" customHeight="1" x14ac:dyDescent="0.2">
      <c r="A400" s="1308"/>
      <c r="B400" s="1321"/>
      <c r="C400" s="510" t="s">
        <v>526</v>
      </c>
      <c r="D400" s="1331"/>
      <c r="E400" s="1331"/>
      <c r="F400" s="190" t="s">
        <v>526</v>
      </c>
      <c r="G400" s="208">
        <v>6</v>
      </c>
      <c r="H400" s="208"/>
      <c r="I400" s="208"/>
      <c r="J400" s="208"/>
      <c r="K400" s="208">
        <v>7.52</v>
      </c>
      <c r="L400" s="208"/>
      <c r="M400" s="208"/>
      <c r="N400" s="208"/>
      <c r="O400" s="208"/>
      <c r="P400" s="208"/>
      <c r="Q400" s="744">
        <v>2.85</v>
      </c>
      <c r="R400" s="570">
        <v>1.35</v>
      </c>
      <c r="S400" s="135"/>
      <c r="T400" s="755">
        <f>SUM(K400:M400)*1.13+SUM(O400:R400)</f>
        <v>12.697599999999998</v>
      </c>
      <c r="U400" s="928"/>
      <c r="V400" s="13"/>
    </row>
    <row r="401" spans="1:22" ht="39.950000000000003" customHeight="1" x14ac:dyDescent="0.2">
      <c r="A401" s="1308"/>
      <c r="B401" s="1321"/>
      <c r="C401" s="510" t="s">
        <v>527</v>
      </c>
      <c r="D401" s="1331"/>
      <c r="E401" s="1331"/>
      <c r="F401" s="190" t="s">
        <v>527</v>
      </c>
      <c r="G401" s="208">
        <v>6</v>
      </c>
      <c r="H401" s="208"/>
      <c r="I401" s="208"/>
      <c r="J401" s="208"/>
      <c r="K401" s="208">
        <v>7.52</v>
      </c>
      <c r="L401" s="208"/>
      <c r="M401" s="208"/>
      <c r="N401" s="208"/>
      <c r="O401" s="208"/>
      <c r="P401" s="208"/>
      <c r="Q401" s="744">
        <v>2.85</v>
      </c>
      <c r="R401" s="570">
        <v>1.35</v>
      </c>
      <c r="S401" s="135"/>
      <c r="T401" s="755">
        <f t="shared" si="40"/>
        <v>12.697599999999998</v>
      </c>
      <c r="U401" s="928"/>
      <c r="V401" s="13"/>
    </row>
    <row r="402" spans="1:22" ht="39.950000000000003" customHeight="1" x14ac:dyDescent="0.2">
      <c r="A402" s="1308"/>
      <c r="B402" s="1321"/>
      <c r="C402" s="510" t="s">
        <v>528</v>
      </c>
      <c r="D402" s="1331"/>
      <c r="E402" s="1331"/>
      <c r="F402" s="190" t="s">
        <v>528</v>
      </c>
      <c r="G402" s="208">
        <v>6</v>
      </c>
      <c r="H402" s="208"/>
      <c r="I402" s="208"/>
      <c r="J402" s="208"/>
      <c r="K402" s="208">
        <v>7.52</v>
      </c>
      <c r="L402" s="208"/>
      <c r="M402" s="208"/>
      <c r="N402" s="208"/>
      <c r="O402" s="208"/>
      <c r="P402" s="208"/>
      <c r="Q402" s="744">
        <v>2.85</v>
      </c>
      <c r="R402" s="570">
        <v>1.35</v>
      </c>
      <c r="S402" s="135"/>
      <c r="T402" s="755">
        <f t="shared" si="40"/>
        <v>12.697599999999998</v>
      </c>
      <c r="U402" s="928"/>
      <c r="V402" s="13"/>
    </row>
    <row r="403" spans="1:22" ht="39.950000000000003" customHeight="1" x14ac:dyDescent="0.2">
      <c r="A403" s="1308"/>
      <c r="B403" s="1321"/>
      <c r="C403" s="510" t="s">
        <v>529</v>
      </c>
      <c r="D403" s="1331"/>
      <c r="E403" s="1331"/>
      <c r="F403" s="190" t="s">
        <v>529</v>
      </c>
      <c r="G403" s="208">
        <v>6</v>
      </c>
      <c r="H403" s="208"/>
      <c r="I403" s="208"/>
      <c r="J403" s="208"/>
      <c r="K403" s="208">
        <v>7.52</v>
      </c>
      <c r="L403" s="208"/>
      <c r="M403" s="208"/>
      <c r="N403" s="208"/>
      <c r="O403" s="208"/>
      <c r="P403" s="208"/>
      <c r="Q403" s="744">
        <v>2.85</v>
      </c>
      <c r="R403" s="570">
        <v>1.35</v>
      </c>
      <c r="S403" s="135"/>
      <c r="T403" s="755">
        <f t="shared" si="40"/>
        <v>12.697599999999998</v>
      </c>
      <c r="U403" s="928"/>
      <c r="V403" s="13"/>
    </row>
    <row r="404" spans="1:22" ht="39.950000000000003" customHeight="1" x14ac:dyDescent="0.2">
      <c r="A404" s="1308"/>
      <c r="B404" s="1321"/>
      <c r="C404" s="510" t="s">
        <v>852</v>
      </c>
      <c r="D404" s="1331"/>
      <c r="E404" s="1331"/>
      <c r="F404" s="190" t="s">
        <v>852</v>
      </c>
      <c r="G404" s="208">
        <v>6</v>
      </c>
      <c r="H404" s="208"/>
      <c r="I404" s="208"/>
      <c r="J404" s="208"/>
      <c r="K404" s="208">
        <v>7.52</v>
      </c>
      <c r="L404" s="208"/>
      <c r="M404" s="208"/>
      <c r="N404" s="208"/>
      <c r="O404" s="208"/>
      <c r="P404" s="208"/>
      <c r="Q404" s="744">
        <v>2.85</v>
      </c>
      <c r="R404" s="570">
        <v>1.35</v>
      </c>
      <c r="S404" s="135"/>
      <c r="T404" s="755">
        <f t="shared" si="40"/>
        <v>12.697599999999998</v>
      </c>
      <c r="U404" s="928"/>
      <c r="V404" s="13"/>
    </row>
    <row r="405" spans="1:22" ht="39.950000000000003" customHeight="1" x14ac:dyDescent="0.2">
      <c r="A405" s="1308"/>
      <c r="B405" s="1321"/>
      <c r="C405" s="510" t="s">
        <v>853</v>
      </c>
      <c r="D405" s="1331"/>
      <c r="E405" s="1331"/>
      <c r="F405" s="190" t="s">
        <v>853</v>
      </c>
      <c r="G405" s="208">
        <v>6</v>
      </c>
      <c r="H405" s="208"/>
      <c r="I405" s="208"/>
      <c r="J405" s="208"/>
      <c r="K405" s="208">
        <v>7.52</v>
      </c>
      <c r="L405" s="208"/>
      <c r="M405" s="208"/>
      <c r="N405" s="208"/>
      <c r="O405" s="208"/>
      <c r="P405" s="208"/>
      <c r="Q405" s="744">
        <v>2.85</v>
      </c>
      <c r="R405" s="570">
        <v>1.35</v>
      </c>
      <c r="S405" s="135"/>
      <c r="T405" s="755">
        <f t="shared" si="40"/>
        <v>12.697599999999998</v>
      </c>
      <c r="U405" s="928"/>
      <c r="V405" s="13"/>
    </row>
    <row r="406" spans="1:22" ht="39.950000000000003" customHeight="1" x14ac:dyDescent="0.2">
      <c r="A406" s="1308"/>
      <c r="B406" s="1321"/>
      <c r="C406" s="510" t="s">
        <v>531</v>
      </c>
      <c r="D406" s="1331"/>
      <c r="E406" s="1331"/>
      <c r="F406" s="190" t="s">
        <v>531</v>
      </c>
      <c r="G406" s="208">
        <v>6</v>
      </c>
      <c r="H406" s="208"/>
      <c r="I406" s="208"/>
      <c r="J406" s="208"/>
      <c r="K406" s="208">
        <v>7.52</v>
      </c>
      <c r="L406" s="208"/>
      <c r="M406" s="208"/>
      <c r="N406" s="208"/>
      <c r="O406" s="208"/>
      <c r="P406" s="208"/>
      <c r="Q406" s="744">
        <v>2.85</v>
      </c>
      <c r="R406" s="570">
        <v>1.35</v>
      </c>
      <c r="S406" s="135"/>
      <c r="T406" s="755">
        <f t="shared" si="40"/>
        <v>12.697599999999998</v>
      </c>
      <c r="U406" s="928"/>
      <c r="V406" s="13"/>
    </row>
    <row r="407" spans="1:22" ht="39.950000000000003" customHeight="1" x14ac:dyDescent="0.2">
      <c r="A407" s="1308"/>
      <c r="B407" s="1321"/>
      <c r="C407" s="510" t="s">
        <v>532</v>
      </c>
      <c r="D407" s="1331"/>
      <c r="E407" s="1331"/>
      <c r="F407" s="190" t="s">
        <v>532</v>
      </c>
      <c r="G407" s="208">
        <v>6</v>
      </c>
      <c r="H407" s="208"/>
      <c r="I407" s="208"/>
      <c r="J407" s="208"/>
      <c r="K407" s="208">
        <v>7.52</v>
      </c>
      <c r="L407" s="208"/>
      <c r="M407" s="208"/>
      <c r="N407" s="208"/>
      <c r="O407" s="208"/>
      <c r="P407" s="208"/>
      <c r="Q407" s="744">
        <v>2.85</v>
      </c>
      <c r="R407" s="570">
        <v>1.35</v>
      </c>
      <c r="S407" s="135"/>
      <c r="T407" s="755">
        <f t="shared" si="40"/>
        <v>12.697599999999998</v>
      </c>
      <c r="U407" s="928"/>
      <c r="V407" s="13"/>
    </row>
    <row r="408" spans="1:22" ht="39.950000000000003" customHeight="1" x14ac:dyDescent="0.2">
      <c r="A408" s="1308"/>
      <c r="B408" s="1321"/>
      <c r="C408" s="510" t="s">
        <v>533</v>
      </c>
      <c r="D408" s="1331"/>
      <c r="E408" s="1331"/>
      <c r="F408" s="190" t="s">
        <v>533</v>
      </c>
      <c r="G408" s="208">
        <v>6</v>
      </c>
      <c r="H408" s="208"/>
      <c r="I408" s="208"/>
      <c r="J408" s="208"/>
      <c r="K408" s="208">
        <v>7.52</v>
      </c>
      <c r="L408" s="208"/>
      <c r="M408" s="208"/>
      <c r="N408" s="208"/>
      <c r="O408" s="208"/>
      <c r="P408" s="208"/>
      <c r="Q408" s="744">
        <v>2.85</v>
      </c>
      <c r="R408" s="570">
        <v>1.35</v>
      </c>
      <c r="S408" s="135"/>
      <c r="T408" s="755">
        <f t="shared" si="40"/>
        <v>12.697599999999998</v>
      </c>
      <c r="U408" s="928"/>
      <c r="V408" s="13"/>
    </row>
    <row r="409" spans="1:22" ht="39.950000000000003" customHeight="1" thickBot="1" x14ac:dyDescent="0.25">
      <c r="A409" s="1248"/>
      <c r="B409" s="1322"/>
      <c r="C409" s="511" t="s">
        <v>534</v>
      </c>
      <c r="D409" s="1332"/>
      <c r="E409" s="1332"/>
      <c r="F409" s="191" t="s">
        <v>534</v>
      </c>
      <c r="G409" s="209">
        <v>6</v>
      </c>
      <c r="H409" s="209"/>
      <c r="I409" s="209"/>
      <c r="J409" s="209"/>
      <c r="K409" s="209">
        <v>7.52</v>
      </c>
      <c r="L409" s="209"/>
      <c r="M409" s="209"/>
      <c r="N409" s="209"/>
      <c r="O409" s="209"/>
      <c r="P409" s="209"/>
      <c r="Q409" s="745">
        <v>2.85</v>
      </c>
      <c r="R409" s="746">
        <v>1.35</v>
      </c>
      <c r="S409" s="151"/>
      <c r="T409" s="878">
        <f>SUM(K409:M409)*1.13+SUM(O409:R409)</f>
        <v>12.697599999999998</v>
      </c>
      <c r="U409" s="949"/>
      <c r="V409" s="13"/>
    </row>
    <row r="410" spans="1:22" ht="139.5" customHeight="1" x14ac:dyDescent="0.2">
      <c r="A410" s="1247">
        <v>3</v>
      </c>
      <c r="B410" s="1320" t="s">
        <v>54</v>
      </c>
      <c r="C410" s="236" t="s">
        <v>55</v>
      </c>
      <c r="D410" s="196"/>
      <c r="E410" s="161"/>
      <c r="F410" s="189" t="s">
        <v>55</v>
      </c>
      <c r="G410" s="48" t="s">
        <v>374</v>
      </c>
      <c r="H410" s="172"/>
      <c r="I410" s="172"/>
      <c r="J410" s="172">
        <v>8.3000000000000007</v>
      </c>
      <c r="K410" s="172">
        <v>8.3000000000000007</v>
      </c>
      <c r="L410" s="172"/>
      <c r="M410" s="172"/>
      <c r="N410" s="172"/>
      <c r="O410" s="659">
        <v>1.5</v>
      </c>
      <c r="P410" s="660">
        <v>2.48</v>
      </c>
      <c r="Q410" s="743">
        <v>2.85</v>
      </c>
      <c r="R410" s="536">
        <v>1.35</v>
      </c>
      <c r="S410" s="134"/>
      <c r="T410" s="877">
        <f>SUM(K410:M410)*1.13+SUM(O410:R410)</f>
        <v>17.558999999999997</v>
      </c>
      <c r="U410" s="948"/>
    </row>
    <row r="411" spans="1:22" ht="119.25" customHeight="1" x14ac:dyDescent="0.2">
      <c r="A411" s="1308"/>
      <c r="B411" s="1321"/>
      <c r="C411" s="510" t="s">
        <v>535</v>
      </c>
      <c r="D411" s="510" t="s">
        <v>535</v>
      </c>
      <c r="E411" s="1312"/>
      <c r="F411" s="190" t="s">
        <v>535</v>
      </c>
      <c r="G411" s="25" t="s">
        <v>374</v>
      </c>
      <c r="H411" s="208"/>
      <c r="I411" s="208"/>
      <c r="J411" s="208">
        <v>8.3000000000000007</v>
      </c>
      <c r="K411" s="208">
        <v>8.3000000000000007</v>
      </c>
      <c r="L411" s="208">
        <v>2.5</v>
      </c>
      <c r="M411" s="208">
        <v>0.5</v>
      </c>
      <c r="N411" s="208"/>
      <c r="O411" s="656">
        <v>1.5</v>
      </c>
      <c r="P411" s="193"/>
      <c r="Q411" s="744">
        <v>2.85</v>
      </c>
      <c r="R411" s="570">
        <v>1.35</v>
      </c>
      <c r="S411" s="135"/>
      <c r="T411" s="755">
        <f t="shared" ref="T411:T413" si="41">SUM(K411:M411)*1.13+SUM(O411:R411)</f>
        <v>18.469000000000001</v>
      </c>
      <c r="U411" s="928"/>
    </row>
    <row r="412" spans="1:22" ht="118.5" customHeight="1" x14ac:dyDescent="0.2">
      <c r="A412" s="1308"/>
      <c r="B412" s="1321"/>
      <c r="C412" s="510" t="s">
        <v>536</v>
      </c>
      <c r="D412" s="510" t="s">
        <v>536</v>
      </c>
      <c r="E412" s="1312"/>
      <c r="F412" s="190" t="s">
        <v>536</v>
      </c>
      <c r="G412" s="25" t="s">
        <v>374</v>
      </c>
      <c r="H412" s="208"/>
      <c r="I412" s="208"/>
      <c r="J412" s="208">
        <v>8.3000000000000007</v>
      </c>
      <c r="K412" s="208">
        <v>8.3000000000000007</v>
      </c>
      <c r="L412" s="208">
        <v>2.5</v>
      </c>
      <c r="M412" s="208">
        <v>0.5</v>
      </c>
      <c r="N412" s="208"/>
      <c r="O412" s="656">
        <v>1.5</v>
      </c>
      <c r="P412" s="193"/>
      <c r="Q412" s="744">
        <v>2.85</v>
      </c>
      <c r="R412" s="570">
        <v>1.35</v>
      </c>
      <c r="S412" s="135"/>
      <c r="T412" s="755">
        <f t="shared" si="41"/>
        <v>18.469000000000001</v>
      </c>
      <c r="U412" s="928"/>
    </row>
    <row r="413" spans="1:22" ht="119.25" customHeight="1" thickBot="1" x14ac:dyDescent="0.25">
      <c r="A413" s="1248"/>
      <c r="B413" s="1322"/>
      <c r="C413" s="511" t="s">
        <v>56</v>
      </c>
      <c r="D413" s="511" t="s">
        <v>56</v>
      </c>
      <c r="E413" s="1313"/>
      <c r="F413" s="191" t="s">
        <v>56</v>
      </c>
      <c r="G413" s="43" t="s">
        <v>374</v>
      </c>
      <c r="H413" s="209"/>
      <c r="I413" s="209"/>
      <c r="J413" s="209">
        <v>8.3000000000000007</v>
      </c>
      <c r="K413" s="209">
        <v>8.3000000000000007</v>
      </c>
      <c r="L413" s="209">
        <v>2.5</v>
      </c>
      <c r="M413" s="209">
        <v>0.5</v>
      </c>
      <c r="N413" s="209"/>
      <c r="O413" s="209"/>
      <c r="P413" s="157"/>
      <c r="Q413" s="745">
        <v>2.85</v>
      </c>
      <c r="R413" s="746">
        <v>1.35</v>
      </c>
      <c r="S413" s="151"/>
      <c r="T413" s="878">
        <f t="shared" si="41"/>
        <v>16.969000000000001</v>
      </c>
      <c r="U413" s="949"/>
    </row>
    <row r="414" spans="1:22" ht="61.5" customHeight="1" x14ac:dyDescent="0.25">
      <c r="A414" s="1188">
        <v>4</v>
      </c>
      <c r="B414" s="1407" t="s">
        <v>392</v>
      </c>
      <c r="C414" s="1224" t="s">
        <v>1086</v>
      </c>
      <c r="D414" s="619" t="s">
        <v>1089</v>
      </c>
      <c r="E414" s="610"/>
      <c r="F414" s="618" t="s">
        <v>1089</v>
      </c>
      <c r="G414" s="532">
        <v>22</v>
      </c>
      <c r="H414" s="532"/>
      <c r="I414" s="532"/>
      <c r="J414" s="532"/>
      <c r="K414" s="532">
        <v>1.94</v>
      </c>
      <c r="L414" s="532">
        <v>0.97</v>
      </c>
      <c r="M414" s="532"/>
      <c r="N414" s="532"/>
      <c r="O414" s="666">
        <v>1.7</v>
      </c>
      <c r="P414" s="617"/>
      <c r="Q414" s="747">
        <v>2.85</v>
      </c>
      <c r="R414" s="569">
        <v>1.35</v>
      </c>
      <c r="S414" s="306"/>
      <c r="T414" s="873">
        <f>SUM(K414:M414)*1.13+SUM(O414:R414)</f>
        <v>9.1882999999999999</v>
      </c>
      <c r="U414" s="961"/>
      <c r="V414" s="946"/>
    </row>
    <row r="415" spans="1:22" ht="77.25" customHeight="1" x14ac:dyDescent="0.25">
      <c r="A415" s="1189"/>
      <c r="B415" s="1237"/>
      <c r="C415" s="1233"/>
      <c r="D415" s="620" t="s">
        <v>731</v>
      </c>
      <c r="E415" s="607"/>
      <c r="F415" s="376" t="s">
        <v>731</v>
      </c>
      <c r="G415" s="208">
        <v>22</v>
      </c>
      <c r="H415" s="208"/>
      <c r="I415" s="208"/>
      <c r="J415" s="208"/>
      <c r="K415" s="208">
        <v>1.94</v>
      </c>
      <c r="L415" s="208">
        <v>0.97</v>
      </c>
      <c r="M415" s="208"/>
      <c r="N415" s="208"/>
      <c r="O415" s="656">
        <v>1.7</v>
      </c>
      <c r="P415" s="759"/>
      <c r="Q415" s="744">
        <v>2.85</v>
      </c>
      <c r="R415" s="570">
        <v>1.35</v>
      </c>
      <c r="S415" s="135"/>
      <c r="T415" s="755">
        <f>SUM(K415:M415)*1.13+SUM(O415:R415)</f>
        <v>9.1882999999999999</v>
      </c>
      <c r="U415" s="972"/>
      <c r="V415" s="947"/>
    </row>
    <row r="416" spans="1:22" ht="77.25" customHeight="1" x14ac:dyDescent="0.25">
      <c r="A416" s="1189"/>
      <c r="B416" s="1237"/>
      <c r="C416" s="1234" t="s">
        <v>60</v>
      </c>
      <c r="D416" s="616"/>
      <c r="E416" s="610"/>
      <c r="F416" s="324" t="s">
        <v>1087</v>
      </c>
      <c r="G416" s="969">
        <v>22</v>
      </c>
      <c r="H416" s="969"/>
      <c r="I416" s="969"/>
      <c r="J416" s="294"/>
      <c r="K416" s="969">
        <v>5.95</v>
      </c>
      <c r="L416" s="969"/>
      <c r="M416" s="969"/>
      <c r="N416" s="294"/>
      <c r="O416" s="708">
        <v>1.7</v>
      </c>
      <c r="P416" s="969"/>
      <c r="Q416" s="970">
        <v>2.85</v>
      </c>
      <c r="R416" s="970">
        <v>1.35</v>
      </c>
      <c r="S416" s="296"/>
      <c r="T416" s="971">
        <f>SUM(K416:M416)*1.13+SUM(O416:R416)</f>
        <v>12.6235</v>
      </c>
      <c r="U416" s="950"/>
      <c r="V416" s="947"/>
    </row>
    <row r="417" spans="1:22" ht="77.25" customHeight="1" x14ac:dyDescent="0.25">
      <c r="A417" s="1189"/>
      <c r="B417" s="1237"/>
      <c r="C417" s="1225"/>
      <c r="D417" s="565"/>
      <c r="E417" s="608"/>
      <c r="F417" s="376" t="s">
        <v>728</v>
      </c>
      <c r="G417" s="759">
        <v>22</v>
      </c>
      <c r="H417" s="759"/>
      <c r="I417" s="759"/>
      <c r="J417" s="208"/>
      <c r="K417" s="759">
        <v>5.95</v>
      </c>
      <c r="L417" s="759"/>
      <c r="M417" s="759"/>
      <c r="N417" s="208"/>
      <c r="O417" s="656">
        <v>1.7</v>
      </c>
      <c r="P417" s="759"/>
      <c r="Q417" s="973">
        <v>2.85</v>
      </c>
      <c r="R417" s="973">
        <v>1.35</v>
      </c>
      <c r="S417" s="135"/>
      <c r="T417" s="945">
        <f>SUM(K417:M417)*1.13+SUM(O417:R417)</f>
        <v>12.6235</v>
      </c>
      <c r="U417" s="972"/>
      <c r="V417" s="947"/>
    </row>
    <row r="418" spans="1:22" ht="75" customHeight="1" x14ac:dyDescent="0.25">
      <c r="A418" s="1189"/>
      <c r="B418" s="1237"/>
      <c r="C418" s="1225"/>
      <c r="D418" s="565"/>
      <c r="E418" s="608"/>
      <c r="F418" s="552" t="s">
        <v>1088</v>
      </c>
      <c r="G418" s="759">
        <v>22</v>
      </c>
      <c r="H418" s="759"/>
      <c r="I418" s="759"/>
      <c r="J418" s="208"/>
      <c r="K418" s="759">
        <v>5.95</v>
      </c>
      <c r="L418" s="759"/>
      <c r="M418" s="759"/>
      <c r="N418" s="208"/>
      <c r="O418" s="759"/>
      <c r="P418" s="759"/>
      <c r="Q418" s="973">
        <v>2.85</v>
      </c>
      <c r="R418" s="973">
        <v>1.35</v>
      </c>
      <c r="S418" s="135"/>
      <c r="T418" s="945">
        <f>SUM(K418:M418)*1.13+SUM(O418:R418)</f>
        <v>10.923500000000001</v>
      </c>
      <c r="U418" s="974"/>
      <c r="V418" s="947"/>
    </row>
    <row r="419" spans="1:22" ht="68.25" customHeight="1" x14ac:dyDescent="0.25">
      <c r="A419" s="1189"/>
      <c r="B419" s="1237"/>
      <c r="C419" s="1235" t="s">
        <v>61</v>
      </c>
      <c r="D419" s="977"/>
      <c r="E419" s="977"/>
      <c r="F419" s="975" t="s">
        <v>1087</v>
      </c>
      <c r="G419" s="969">
        <v>22</v>
      </c>
      <c r="H419" s="969"/>
      <c r="I419" s="969"/>
      <c r="J419" s="291"/>
      <c r="K419" s="969">
        <v>4.5599999999999996</v>
      </c>
      <c r="L419" s="969"/>
      <c r="M419" s="969"/>
      <c r="N419" s="291"/>
      <c r="O419" s="740">
        <v>1.7</v>
      </c>
      <c r="P419" s="969"/>
      <c r="Q419" s="970">
        <v>2.85</v>
      </c>
      <c r="R419" s="970">
        <v>1.35</v>
      </c>
      <c r="S419" s="292"/>
      <c r="T419" s="971">
        <f t="shared" ref="T419" si="42">SUM(K419:M419)*1.13+SUM(O419:R419)</f>
        <v>11.0528</v>
      </c>
      <c r="U419" s="950"/>
      <c r="V419" s="947"/>
    </row>
    <row r="420" spans="1:22" ht="65.25" customHeight="1" thickBot="1" x14ac:dyDescent="0.3">
      <c r="A420" s="1190"/>
      <c r="B420" s="1408"/>
      <c r="C420" s="1145"/>
      <c r="D420" s="398"/>
      <c r="E420" s="398"/>
      <c r="F420" s="976" t="s">
        <v>728</v>
      </c>
      <c r="G420" s="617">
        <v>22</v>
      </c>
      <c r="H420" s="617"/>
      <c r="I420" s="617"/>
      <c r="J420" s="208"/>
      <c r="K420" s="617">
        <v>4.5599999999999996</v>
      </c>
      <c r="L420" s="617"/>
      <c r="M420" s="617"/>
      <c r="N420" s="208"/>
      <c r="O420" s="656">
        <v>1.7</v>
      </c>
      <c r="P420" s="617"/>
      <c r="Q420" s="762">
        <v>2.85</v>
      </c>
      <c r="R420" s="762">
        <v>1.35</v>
      </c>
      <c r="S420" s="135"/>
      <c r="T420" s="923">
        <f t="shared" ref="T420" si="43">SUM(K420:M420)*1.13+SUM(O420:R420)</f>
        <v>11.0528</v>
      </c>
      <c r="U420" s="951"/>
      <c r="V420" s="947"/>
    </row>
    <row r="421" spans="1:22" ht="46.5" customHeight="1" x14ac:dyDescent="0.2">
      <c r="A421" s="1188">
        <v>5</v>
      </c>
      <c r="B421" s="1141" t="s">
        <v>62</v>
      </c>
      <c r="C421" s="1341" t="s">
        <v>1138</v>
      </c>
      <c r="D421" s="1350" t="s">
        <v>1138</v>
      </c>
      <c r="E421" s="1355"/>
      <c r="F421" s="1309" t="s">
        <v>1138</v>
      </c>
      <c r="G421" s="172">
        <v>25</v>
      </c>
      <c r="H421" s="172"/>
      <c r="I421" s="172"/>
      <c r="J421" s="172"/>
      <c r="K421" s="172">
        <v>6.5</v>
      </c>
      <c r="L421" s="532">
        <v>2.1</v>
      </c>
      <c r="M421" s="532"/>
      <c r="N421" s="532"/>
      <c r="O421" s="532"/>
      <c r="P421" s="532"/>
      <c r="Q421" s="569">
        <v>2.85</v>
      </c>
      <c r="R421" s="569">
        <v>1.35</v>
      </c>
      <c r="S421" s="134"/>
      <c r="T421" s="877">
        <f t="shared" ref="T421:T427" si="44">SUM(K421:M421)*1.13+SUM(O421:R421)</f>
        <v>13.917999999999999</v>
      </c>
      <c r="U421" s="932" t="s">
        <v>1106</v>
      </c>
      <c r="V421" s="13"/>
    </row>
    <row r="422" spans="1:22" ht="57.75" customHeight="1" thickBot="1" x14ac:dyDescent="0.25">
      <c r="A422" s="1189"/>
      <c r="B422" s="1142"/>
      <c r="C422" s="1335"/>
      <c r="D422" s="1351"/>
      <c r="E422" s="1356"/>
      <c r="F422" s="1311"/>
      <c r="G422" s="294">
        <v>25</v>
      </c>
      <c r="H422" s="294"/>
      <c r="I422" s="294"/>
      <c r="J422" s="294"/>
      <c r="K422" s="291">
        <v>9.1999999999999993</v>
      </c>
      <c r="L422" s="208">
        <v>2.1</v>
      </c>
      <c r="M422" s="208"/>
      <c r="N422" s="208"/>
      <c r="O422" s="208"/>
      <c r="P422" s="208"/>
      <c r="Q422" s="570">
        <v>2.85</v>
      </c>
      <c r="R422" s="570">
        <v>1.35</v>
      </c>
      <c r="S422" s="296"/>
      <c r="T422" s="755">
        <f t="shared" si="44"/>
        <v>16.968999999999998</v>
      </c>
      <c r="U422" s="952" t="s">
        <v>1107</v>
      </c>
      <c r="V422" s="13"/>
    </row>
    <row r="423" spans="1:22" ht="53.25" customHeight="1" x14ac:dyDescent="0.2">
      <c r="A423" s="1189"/>
      <c r="B423" s="1142"/>
      <c r="C423" s="1334" t="s">
        <v>63</v>
      </c>
      <c r="D423" s="1334" t="s">
        <v>63</v>
      </c>
      <c r="E423" s="1357"/>
      <c r="F423" s="1314" t="s">
        <v>63</v>
      </c>
      <c r="G423" s="650">
        <v>25</v>
      </c>
      <c r="H423" s="650"/>
      <c r="I423" s="650"/>
      <c r="J423" s="650"/>
      <c r="K423" s="208">
        <v>7.5</v>
      </c>
      <c r="L423" s="650">
        <v>2.5</v>
      </c>
      <c r="M423" s="650"/>
      <c r="N423" s="650"/>
      <c r="O423" s="650"/>
      <c r="P423" s="650"/>
      <c r="Q423" s="749">
        <v>2.85</v>
      </c>
      <c r="R423" s="749">
        <v>1.35</v>
      </c>
      <c r="S423" s="293"/>
      <c r="T423" s="755">
        <f t="shared" si="44"/>
        <v>15.5</v>
      </c>
      <c r="U423" s="932" t="s">
        <v>1106</v>
      </c>
      <c r="V423" s="13"/>
    </row>
    <row r="424" spans="1:22" ht="57" customHeight="1" thickBot="1" x14ac:dyDescent="0.25">
      <c r="A424" s="1190"/>
      <c r="B424" s="1143"/>
      <c r="C424" s="1349"/>
      <c r="D424" s="1349"/>
      <c r="E424" s="1358"/>
      <c r="F424" s="1354"/>
      <c r="G424" s="650">
        <v>25</v>
      </c>
      <c r="H424" s="209"/>
      <c r="I424" s="209"/>
      <c r="J424" s="209"/>
      <c r="K424" s="208">
        <v>10.5</v>
      </c>
      <c r="L424" s="650">
        <v>2.5</v>
      </c>
      <c r="M424" s="650"/>
      <c r="N424" s="650"/>
      <c r="O424" s="650"/>
      <c r="P424" s="650"/>
      <c r="Q424" s="749">
        <v>2.85</v>
      </c>
      <c r="R424" s="749">
        <v>1.35</v>
      </c>
      <c r="S424" s="151"/>
      <c r="T424" s="878">
        <f t="shared" si="44"/>
        <v>18.889999999999997</v>
      </c>
      <c r="U424" s="952" t="s">
        <v>1107</v>
      </c>
      <c r="V424" s="13"/>
    </row>
    <row r="425" spans="1:22" ht="39.950000000000003" customHeight="1" x14ac:dyDescent="0.2">
      <c r="A425" s="1247">
        <v>6</v>
      </c>
      <c r="B425" s="1320" t="s">
        <v>79</v>
      </c>
      <c r="C425" s="509" t="s">
        <v>80</v>
      </c>
      <c r="D425" s="509" t="s">
        <v>80</v>
      </c>
      <c r="E425" s="161"/>
      <c r="F425" s="196" t="s">
        <v>80</v>
      </c>
      <c r="G425" s="172">
        <v>15.74</v>
      </c>
      <c r="H425" s="172"/>
      <c r="I425" s="172"/>
      <c r="J425" s="172"/>
      <c r="K425" s="172">
        <v>13.86</v>
      </c>
      <c r="L425" s="172">
        <v>3.38</v>
      </c>
      <c r="M425" s="172"/>
      <c r="N425" s="172"/>
      <c r="O425" s="172"/>
      <c r="P425" s="172"/>
      <c r="Q425" s="536">
        <v>2.85</v>
      </c>
      <c r="R425" s="536">
        <v>1.35</v>
      </c>
      <c r="S425" s="134"/>
      <c r="T425" s="873">
        <f t="shared" si="44"/>
        <v>23.681199999999997</v>
      </c>
      <c r="U425" s="953"/>
      <c r="V425" s="13"/>
    </row>
    <row r="426" spans="1:22" ht="39.950000000000003" customHeight="1" x14ac:dyDescent="0.2">
      <c r="A426" s="1308"/>
      <c r="B426" s="1321"/>
      <c r="C426" s="510" t="s">
        <v>590</v>
      </c>
      <c r="D426" s="510" t="s">
        <v>590</v>
      </c>
      <c r="E426" s="1312"/>
      <c r="F426" s="194" t="s">
        <v>590</v>
      </c>
      <c r="G426" s="208">
        <v>15.74</v>
      </c>
      <c r="H426" s="208"/>
      <c r="I426" s="208"/>
      <c r="J426" s="208"/>
      <c r="K426" s="208">
        <v>13.86</v>
      </c>
      <c r="L426" s="208"/>
      <c r="M426" s="208"/>
      <c r="N426" s="208"/>
      <c r="O426" s="650"/>
      <c r="P426" s="650"/>
      <c r="Q426" s="570">
        <v>2.85</v>
      </c>
      <c r="R426" s="570">
        <v>1.35</v>
      </c>
      <c r="S426" s="135"/>
      <c r="T426" s="755">
        <f t="shared" si="44"/>
        <v>19.861799999999999</v>
      </c>
      <c r="U426" s="954"/>
      <c r="V426" s="13"/>
    </row>
    <row r="427" spans="1:22" ht="39.950000000000003" customHeight="1" thickBot="1" x14ac:dyDescent="0.25">
      <c r="A427" s="1248"/>
      <c r="B427" s="1322"/>
      <c r="C427" s="511" t="s">
        <v>591</v>
      </c>
      <c r="D427" s="511" t="s">
        <v>591</v>
      </c>
      <c r="E427" s="1313"/>
      <c r="F427" s="195" t="s">
        <v>591</v>
      </c>
      <c r="G427" s="209">
        <v>15.74</v>
      </c>
      <c r="H427" s="209"/>
      <c r="I427" s="209"/>
      <c r="J427" s="209"/>
      <c r="K427" s="209">
        <v>13.86</v>
      </c>
      <c r="L427" s="209"/>
      <c r="M427" s="209"/>
      <c r="N427" s="209"/>
      <c r="O427" s="650"/>
      <c r="P427" s="650"/>
      <c r="Q427" s="746">
        <v>2.85</v>
      </c>
      <c r="R427" s="746">
        <v>1.35</v>
      </c>
      <c r="S427" s="151"/>
      <c r="T427" s="878">
        <f t="shared" si="44"/>
        <v>19.861799999999999</v>
      </c>
      <c r="U427" s="955"/>
      <c r="V427" s="13"/>
    </row>
    <row r="428" spans="1:22" ht="39.950000000000003" customHeight="1" x14ac:dyDescent="0.2">
      <c r="A428" s="1247">
        <v>7</v>
      </c>
      <c r="B428" s="1320" t="s">
        <v>70</v>
      </c>
      <c r="C428" s="509" t="s">
        <v>71</v>
      </c>
      <c r="D428" s="509" t="s">
        <v>71</v>
      </c>
      <c r="E428" s="1352"/>
      <c r="F428" s="189" t="s">
        <v>71</v>
      </c>
      <c r="G428" s="172">
        <v>11.29</v>
      </c>
      <c r="H428" s="172">
        <v>3.77</v>
      </c>
      <c r="I428" s="172"/>
      <c r="J428" s="172"/>
      <c r="K428" s="172">
        <v>6.98</v>
      </c>
      <c r="L428" s="172">
        <v>1.47</v>
      </c>
      <c r="M428" s="172"/>
      <c r="N428" s="172"/>
      <c r="O428" s="659">
        <v>1.7</v>
      </c>
      <c r="P428" s="172"/>
      <c r="Q428" s="536">
        <v>2.85</v>
      </c>
      <c r="R428" s="536">
        <v>1.35</v>
      </c>
      <c r="S428" s="134"/>
      <c r="T428" s="877">
        <f t="shared" ref="T428:T438" si="45">SUM(K428:M428)*1.13+SUM(O428:R428)</f>
        <v>15.448500000000001</v>
      </c>
      <c r="U428" s="948"/>
      <c r="V428" s="13"/>
    </row>
    <row r="429" spans="1:22" ht="39.950000000000003" customHeight="1" x14ac:dyDescent="0.2">
      <c r="A429" s="1308"/>
      <c r="B429" s="1321"/>
      <c r="C429" s="510" t="s">
        <v>565</v>
      </c>
      <c r="D429" s="521"/>
      <c r="E429" s="1312"/>
      <c r="F429" s="190" t="s">
        <v>565</v>
      </c>
      <c r="G429" s="208">
        <v>11.29</v>
      </c>
      <c r="H429" s="208"/>
      <c r="I429" s="208"/>
      <c r="J429" s="208"/>
      <c r="K429" s="208">
        <v>6.98</v>
      </c>
      <c r="L429" s="208"/>
      <c r="M429" s="208"/>
      <c r="N429" s="208"/>
      <c r="O429" s="656">
        <v>1.7</v>
      </c>
      <c r="P429" s="208"/>
      <c r="Q429" s="570">
        <v>2.85</v>
      </c>
      <c r="R429" s="570">
        <v>1.35</v>
      </c>
      <c r="S429" s="135"/>
      <c r="T429" s="755">
        <f t="shared" si="45"/>
        <v>13.7874</v>
      </c>
      <c r="U429" s="928"/>
      <c r="V429" s="13"/>
    </row>
    <row r="430" spans="1:22" ht="39.950000000000003" customHeight="1" x14ac:dyDescent="0.2">
      <c r="A430" s="1308"/>
      <c r="B430" s="1321"/>
      <c r="C430" s="510" t="s">
        <v>566</v>
      </c>
      <c r="D430" s="521"/>
      <c r="E430" s="1312"/>
      <c r="F430" s="190" t="s">
        <v>566</v>
      </c>
      <c r="G430" s="208">
        <v>11.29</v>
      </c>
      <c r="H430" s="208"/>
      <c r="I430" s="208"/>
      <c r="J430" s="208"/>
      <c r="K430" s="208">
        <v>6.98</v>
      </c>
      <c r="L430" s="208"/>
      <c r="M430" s="208"/>
      <c r="N430" s="208"/>
      <c r="O430" s="656">
        <v>1.7</v>
      </c>
      <c r="P430" s="208"/>
      <c r="Q430" s="570">
        <v>2.85</v>
      </c>
      <c r="R430" s="570">
        <v>1.35</v>
      </c>
      <c r="S430" s="135"/>
      <c r="T430" s="755">
        <f t="shared" si="45"/>
        <v>13.7874</v>
      </c>
      <c r="U430" s="928"/>
      <c r="V430" s="13"/>
    </row>
    <row r="431" spans="1:22" ht="39.950000000000003" customHeight="1" x14ac:dyDescent="0.2">
      <c r="A431" s="1308"/>
      <c r="B431" s="1321"/>
      <c r="C431" s="510" t="s">
        <v>567</v>
      </c>
      <c r="D431" s="521"/>
      <c r="E431" s="1312"/>
      <c r="F431" s="190" t="s">
        <v>567</v>
      </c>
      <c r="G431" s="208">
        <v>11.29</v>
      </c>
      <c r="H431" s="208"/>
      <c r="I431" s="208"/>
      <c r="J431" s="208"/>
      <c r="K431" s="208">
        <v>6.98</v>
      </c>
      <c r="L431" s="208"/>
      <c r="M431" s="208"/>
      <c r="N431" s="208"/>
      <c r="O431" s="656">
        <v>1.7</v>
      </c>
      <c r="P431" s="208"/>
      <c r="Q431" s="570">
        <v>2.85</v>
      </c>
      <c r="R431" s="570">
        <v>1.35</v>
      </c>
      <c r="S431" s="135"/>
      <c r="T431" s="755">
        <f t="shared" si="45"/>
        <v>13.7874</v>
      </c>
      <c r="U431" s="928"/>
      <c r="V431" s="13"/>
    </row>
    <row r="432" spans="1:22" ht="39.950000000000003" customHeight="1" x14ac:dyDescent="0.2">
      <c r="A432" s="1308"/>
      <c r="B432" s="1321"/>
      <c r="C432" s="510" t="s">
        <v>568</v>
      </c>
      <c r="D432" s="521"/>
      <c r="E432" s="1312"/>
      <c r="F432" s="190" t="s">
        <v>568</v>
      </c>
      <c r="G432" s="208">
        <v>11.29</v>
      </c>
      <c r="H432" s="208"/>
      <c r="I432" s="208"/>
      <c r="J432" s="208"/>
      <c r="K432" s="208">
        <v>6.98</v>
      </c>
      <c r="L432" s="208"/>
      <c r="M432" s="208"/>
      <c r="N432" s="208"/>
      <c r="O432" s="656">
        <v>1.7</v>
      </c>
      <c r="P432" s="208"/>
      <c r="Q432" s="570">
        <v>2.85</v>
      </c>
      <c r="R432" s="570">
        <v>1.35</v>
      </c>
      <c r="S432" s="135"/>
      <c r="T432" s="755">
        <f t="shared" si="45"/>
        <v>13.7874</v>
      </c>
      <c r="U432" s="928"/>
      <c r="V432" s="13"/>
    </row>
    <row r="433" spans="1:22" ht="39.950000000000003" customHeight="1" thickBot="1" x14ac:dyDescent="0.25">
      <c r="A433" s="1248"/>
      <c r="B433" s="1322"/>
      <c r="C433" s="511" t="s">
        <v>569</v>
      </c>
      <c r="D433" s="522"/>
      <c r="E433" s="1313"/>
      <c r="F433" s="191" t="s">
        <v>569</v>
      </c>
      <c r="G433" s="209">
        <v>11.29</v>
      </c>
      <c r="H433" s="209"/>
      <c r="I433" s="209"/>
      <c r="J433" s="209"/>
      <c r="K433" s="209">
        <v>6.98</v>
      </c>
      <c r="L433" s="209"/>
      <c r="M433" s="209"/>
      <c r="N433" s="209"/>
      <c r="O433" s="658">
        <v>1.7</v>
      </c>
      <c r="P433" s="209"/>
      <c r="Q433" s="746">
        <v>2.85</v>
      </c>
      <c r="R433" s="746">
        <v>1.35</v>
      </c>
      <c r="S433" s="151"/>
      <c r="T433" s="878">
        <f t="shared" si="45"/>
        <v>13.7874</v>
      </c>
      <c r="U433" s="949"/>
      <c r="V433" s="13"/>
    </row>
    <row r="434" spans="1:22" ht="39.950000000000003" customHeight="1" x14ac:dyDescent="0.2">
      <c r="A434" s="1247">
        <v>8</v>
      </c>
      <c r="B434" s="1320" t="s">
        <v>72</v>
      </c>
      <c r="C434" s="509" t="s">
        <v>570</v>
      </c>
      <c r="D434" s="509" t="s">
        <v>570</v>
      </c>
      <c r="E434" s="1352"/>
      <c r="F434" s="189" t="s">
        <v>570</v>
      </c>
      <c r="G434" s="154">
        <v>25</v>
      </c>
      <c r="H434" s="172">
        <v>1</v>
      </c>
      <c r="I434" s="172"/>
      <c r="J434" s="172"/>
      <c r="K434" s="154">
        <v>10</v>
      </c>
      <c r="L434" s="172">
        <v>2</v>
      </c>
      <c r="M434" s="172">
        <v>1.5</v>
      </c>
      <c r="N434" s="172"/>
      <c r="O434" s="172"/>
      <c r="P434" s="172"/>
      <c r="Q434" s="536">
        <v>2.85</v>
      </c>
      <c r="R434" s="536">
        <v>1.35</v>
      </c>
      <c r="S434" s="134"/>
      <c r="T434" s="755">
        <f t="shared" si="45"/>
        <v>19.454999999999998</v>
      </c>
      <c r="U434" s="948"/>
      <c r="V434" s="13"/>
    </row>
    <row r="435" spans="1:22" ht="39.950000000000003" customHeight="1" x14ac:dyDescent="0.2">
      <c r="A435" s="1308"/>
      <c r="B435" s="1321"/>
      <c r="C435" s="510" t="s">
        <v>571</v>
      </c>
      <c r="D435" s="510" t="s">
        <v>571</v>
      </c>
      <c r="E435" s="1312"/>
      <c r="F435" s="190" t="s">
        <v>571</v>
      </c>
      <c r="G435" s="193">
        <v>25</v>
      </c>
      <c r="H435" s="208">
        <v>1</v>
      </c>
      <c r="I435" s="208"/>
      <c r="J435" s="208"/>
      <c r="K435" s="193">
        <v>10</v>
      </c>
      <c r="L435" s="208">
        <v>2</v>
      </c>
      <c r="M435" s="208">
        <v>1.5</v>
      </c>
      <c r="N435" s="208"/>
      <c r="O435" s="208"/>
      <c r="P435" s="208"/>
      <c r="Q435" s="570">
        <v>2.85</v>
      </c>
      <c r="R435" s="570">
        <v>1.35</v>
      </c>
      <c r="S435" s="135"/>
      <c r="T435" s="755">
        <f t="shared" si="45"/>
        <v>19.454999999999998</v>
      </c>
      <c r="U435" s="928"/>
      <c r="V435" s="13"/>
    </row>
    <row r="436" spans="1:22" ht="39.950000000000003" customHeight="1" x14ac:dyDescent="0.2">
      <c r="A436" s="1308"/>
      <c r="B436" s="1321"/>
      <c r="C436" s="510" t="s">
        <v>572</v>
      </c>
      <c r="D436" s="510" t="s">
        <v>572</v>
      </c>
      <c r="E436" s="1312"/>
      <c r="F436" s="190" t="s">
        <v>572</v>
      </c>
      <c r="G436" s="193">
        <v>25</v>
      </c>
      <c r="H436" s="208">
        <v>1</v>
      </c>
      <c r="I436" s="208"/>
      <c r="J436" s="208"/>
      <c r="K436" s="193">
        <v>10</v>
      </c>
      <c r="L436" s="208">
        <v>2</v>
      </c>
      <c r="M436" s="208">
        <v>1.5</v>
      </c>
      <c r="N436" s="208"/>
      <c r="O436" s="208"/>
      <c r="P436" s="208"/>
      <c r="Q436" s="570">
        <v>2.85</v>
      </c>
      <c r="R436" s="570">
        <v>1.35</v>
      </c>
      <c r="S436" s="135"/>
      <c r="T436" s="755">
        <f t="shared" si="45"/>
        <v>19.454999999999998</v>
      </c>
      <c r="U436" s="928"/>
      <c r="V436" s="13"/>
    </row>
    <row r="437" spans="1:22" ht="39.950000000000003" customHeight="1" x14ac:dyDescent="0.2">
      <c r="A437" s="1308"/>
      <c r="B437" s="1321"/>
      <c r="C437" s="510" t="s">
        <v>573</v>
      </c>
      <c r="D437" s="510" t="s">
        <v>573</v>
      </c>
      <c r="E437" s="1312"/>
      <c r="F437" s="190" t="s">
        <v>573</v>
      </c>
      <c r="G437" s="193">
        <v>25</v>
      </c>
      <c r="H437" s="208">
        <v>1</v>
      </c>
      <c r="I437" s="208"/>
      <c r="J437" s="208"/>
      <c r="K437" s="193">
        <v>10</v>
      </c>
      <c r="L437" s="208">
        <v>2</v>
      </c>
      <c r="M437" s="208">
        <v>1.5</v>
      </c>
      <c r="N437" s="208"/>
      <c r="O437" s="208"/>
      <c r="P437" s="208"/>
      <c r="Q437" s="570">
        <v>2.85</v>
      </c>
      <c r="R437" s="570">
        <v>1.35</v>
      </c>
      <c r="S437" s="135"/>
      <c r="T437" s="755">
        <f t="shared" si="45"/>
        <v>19.454999999999998</v>
      </c>
      <c r="U437" s="928"/>
      <c r="V437" s="13"/>
    </row>
    <row r="438" spans="1:22" ht="39.950000000000003" customHeight="1" thickBot="1" x14ac:dyDescent="0.25">
      <c r="A438" s="1248"/>
      <c r="B438" s="1322"/>
      <c r="C438" s="511" t="s">
        <v>574</v>
      </c>
      <c r="D438" s="511" t="s">
        <v>574</v>
      </c>
      <c r="E438" s="1313"/>
      <c r="F438" s="191" t="s">
        <v>574</v>
      </c>
      <c r="G438" s="157">
        <v>25</v>
      </c>
      <c r="H438" s="209">
        <v>1</v>
      </c>
      <c r="I438" s="209"/>
      <c r="J438" s="209"/>
      <c r="K438" s="157">
        <v>10</v>
      </c>
      <c r="L438" s="209">
        <v>2</v>
      </c>
      <c r="M438" s="209">
        <v>1.5</v>
      </c>
      <c r="N438" s="209"/>
      <c r="O438" s="209"/>
      <c r="P438" s="209"/>
      <c r="Q438" s="746">
        <v>2.85</v>
      </c>
      <c r="R438" s="746">
        <v>1.35</v>
      </c>
      <c r="S438" s="151"/>
      <c r="T438" s="755">
        <f t="shared" si="45"/>
        <v>19.454999999999998</v>
      </c>
      <c r="U438" s="949"/>
      <c r="V438" s="13"/>
    </row>
    <row r="439" spans="1:22" ht="68.25" customHeight="1" thickBot="1" x14ac:dyDescent="0.25">
      <c r="A439" s="39">
        <v>9</v>
      </c>
      <c r="B439" s="77" t="s">
        <v>991</v>
      </c>
      <c r="C439" s="240" t="s">
        <v>76</v>
      </c>
      <c r="D439" s="240" t="s">
        <v>76</v>
      </c>
      <c r="E439" s="228"/>
      <c r="F439" s="146" t="s">
        <v>76</v>
      </c>
      <c r="G439" s="147">
        <v>20</v>
      </c>
      <c r="H439" s="147">
        <v>2</v>
      </c>
      <c r="I439" s="147"/>
      <c r="J439" s="147"/>
      <c r="K439" s="147">
        <v>9.23</v>
      </c>
      <c r="L439" s="147">
        <v>1.2</v>
      </c>
      <c r="M439" s="147"/>
      <c r="N439" s="147"/>
      <c r="O439" s="663">
        <v>0.4</v>
      </c>
      <c r="P439" s="147"/>
      <c r="Q439" s="724">
        <v>2.85</v>
      </c>
      <c r="R439" s="724">
        <v>1.35</v>
      </c>
      <c r="S439" s="152"/>
      <c r="T439" s="909">
        <f t="shared" ref="T439:T443" si="46">SUM(K439:M439)*1.13+SUM(O439:R439)</f>
        <v>16.385899999999999</v>
      </c>
      <c r="U439" s="936"/>
      <c r="V439" s="13"/>
    </row>
    <row r="440" spans="1:22" ht="39.950000000000003" customHeight="1" thickBot="1" x14ac:dyDescent="0.25">
      <c r="A440" s="39">
        <v>10</v>
      </c>
      <c r="B440" s="77" t="s">
        <v>85</v>
      </c>
      <c r="C440" s="240" t="s">
        <v>86</v>
      </c>
      <c r="D440" s="240" t="s">
        <v>86</v>
      </c>
      <c r="E440" s="41"/>
      <c r="F440" s="146" t="s">
        <v>86</v>
      </c>
      <c r="G440" s="147">
        <v>22</v>
      </c>
      <c r="H440" s="147">
        <v>5</v>
      </c>
      <c r="I440" s="147"/>
      <c r="J440" s="147"/>
      <c r="K440" s="147">
        <v>11.55</v>
      </c>
      <c r="L440" s="147">
        <v>2.5</v>
      </c>
      <c r="M440" s="147"/>
      <c r="N440" s="147"/>
      <c r="O440" s="147"/>
      <c r="P440" s="147"/>
      <c r="Q440" s="724">
        <v>2.85</v>
      </c>
      <c r="R440" s="724">
        <v>1.35</v>
      </c>
      <c r="S440" s="152"/>
      <c r="T440" s="909">
        <f t="shared" si="46"/>
        <v>20.076499999999999</v>
      </c>
      <c r="U440" s="936"/>
      <c r="V440" s="13"/>
    </row>
    <row r="441" spans="1:22" ht="39.950000000000003" customHeight="1" x14ac:dyDescent="0.2">
      <c r="A441" s="1247">
        <v>11</v>
      </c>
      <c r="B441" s="1320" t="s">
        <v>90</v>
      </c>
      <c r="C441" s="509" t="s">
        <v>91</v>
      </c>
      <c r="D441" s="509" t="s">
        <v>91</v>
      </c>
      <c r="E441" s="1359"/>
      <c r="F441" s="189" t="s">
        <v>91</v>
      </c>
      <c r="G441" s="172">
        <v>11.62</v>
      </c>
      <c r="H441" s="172">
        <v>5</v>
      </c>
      <c r="I441" s="172"/>
      <c r="J441" s="172"/>
      <c r="K441" s="172">
        <v>8.3000000000000007</v>
      </c>
      <c r="L441" s="172">
        <v>4.2699999999999996</v>
      </c>
      <c r="M441" s="172"/>
      <c r="N441" s="172"/>
      <c r="O441" s="659">
        <v>1.3</v>
      </c>
      <c r="P441" s="659">
        <v>1.3</v>
      </c>
      <c r="Q441" s="536">
        <v>2.85</v>
      </c>
      <c r="R441" s="536">
        <v>1.35</v>
      </c>
      <c r="S441" s="134"/>
      <c r="T441" s="877">
        <f t="shared" si="46"/>
        <v>21.004100000000001</v>
      </c>
      <c r="U441" s="948"/>
      <c r="V441" s="13"/>
    </row>
    <row r="442" spans="1:22" ht="39.950000000000003" customHeight="1" x14ac:dyDescent="0.2">
      <c r="A442" s="1308"/>
      <c r="B442" s="1321"/>
      <c r="C442" s="510" t="s">
        <v>626</v>
      </c>
      <c r="D442" s="510" t="s">
        <v>626</v>
      </c>
      <c r="E442" s="1344"/>
      <c r="F442" s="190" t="s">
        <v>626</v>
      </c>
      <c r="G442" s="208">
        <v>11.62</v>
      </c>
      <c r="H442" s="208">
        <v>5</v>
      </c>
      <c r="I442" s="208"/>
      <c r="J442" s="208"/>
      <c r="K442" s="208">
        <v>8.3000000000000007</v>
      </c>
      <c r="L442" s="208">
        <v>4.2699999999999996</v>
      </c>
      <c r="M442" s="208"/>
      <c r="N442" s="208"/>
      <c r="O442" s="656">
        <v>1.3</v>
      </c>
      <c r="P442" s="208"/>
      <c r="Q442" s="570">
        <v>2.85</v>
      </c>
      <c r="R442" s="570">
        <v>1.35</v>
      </c>
      <c r="S442" s="135"/>
      <c r="T442" s="755">
        <f t="shared" si="46"/>
        <v>19.704099999999997</v>
      </c>
      <c r="U442" s="928"/>
      <c r="V442" s="13"/>
    </row>
    <row r="443" spans="1:22" ht="39.950000000000003" customHeight="1" x14ac:dyDescent="0.2">
      <c r="A443" s="1308"/>
      <c r="B443" s="1321"/>
      <c r="C443" s="510" t="s">
        <v>627</v>
      </c>
      <c r="D443" s="510" t="s">
        <v>627</v>
      </c>
      <c r="E443" s="1344"/>
      <c r="F443" s="190" t="s">
        <v>627</v>
      </c>
      <c r="G443" s="208">
        <v>11.62</v>
      </c>
      <c r="H443" s="208">
        <v>5</v>
      </c>
      <c r="I443" s="208"/>
      <c r="J443" s="208"/>
      <c r="K443" s="208">
        <v>8.3000000000000007</v>
      </c>
      <c r="L443" s="208">
        <v>4.2699999999999996</v>
      </c>
      <c r="M443" s="208"/>
      <c r="N443" s="208"/>
      <c r="O443" s="656">
        <v>1.3</v>
      </c>
      <c r="P443" s="208"/>
      <c r="Q443" s="570">
        <v>2.85</v>
      </c>
      <c r="R443" s="570">
        <v>1.35</v>
      </c>
      <c r="S443" s="135"/>
      <c r="T443" s="755">
        <f t="shared" si="46"/>
        <v>19.704099999999997</v>
      </c>
      <c r="U443" s="928"/>
      <c r="V443" s="13"/>
    </row>
    <row r="444" spans="1:22" ht="39.950000000000003" customHeight="1" thickBot="1" x14ac:dyDescent="0.25">
      <c r="A444" s="1248"/>
      <c r="B444" s="1322"/>
      <c r="C444" s="241" t="s">
        <v>92</v>
      </c>
      <c r="D444" s="577" t="s">
        <v>92</v>
      </c>
      <c r="E444" s="1131"/>
      <c r="F444" s="191" t="s">
        <v>92</v>
      </c>
      <c r="G444" s="209">
        <v>11.62</v>
      </c>
      <c r="H444" s="209">
        <v>5</v>
      </c>
      <c r="I444" s="209"/>
      <c r="J444" s="209"/>
      <c r="K444" s="209">
        <v>8.3000000000000007</v>
      </c>
      <c r="L444" s="209">
        <v>4.2699999999999996</v>
      </c>
      <c r="M444" s="209"/>
      <c r="N444" s="209"/>
      <c r="O444" s="209"/>
      <c r="P444" s="209"/>
      <c r="Q444" s="746">
        <v>2.85</v>
      </c>
      <c r="R444" s="746">
        <v>1.35</v>
      </c>
      <c r="S444" s="151"/>
      <c r="T444" s="878">
        <f t="shared" ref="T444:T448" si="47">SUM(K444:M444)*1.13+SUM(O444:R444)</f>
        <v>18.4041</v>
      </c>
      <c r="U444" s="949"/>
      <c r="V444" s="13"/>
    </row>
    <row r="445" spans="1:22" ht="39.950000000000003" customHeight="1" thickBot="1" x14ac:dyDescent="0.25">
      <c r="A445" s="39">
        <v>12</v>
      </c>
      <c r="B445" s="77" t="s">
        <v>93</v>
      </c>
      <c r="C445" s="240" t="s">
        <v>94</v>
      </c>
      <c r="D445" s="240" t="s">
        <v>94</v>
      </c>
      <c r="E445" s="41"/>
      <c r="F445" s="146" t="s">
        <v>94</v>
      </c>
      <c r="G445" s="147">
        <v>16.25</v>
      </c>
      <c r="H445" s="147"/>
      <c r="I445" s="147"/>
      <c r="J445" s="147"/>
      <c r="K445" s="147">
        <v>7</v>
      </c>
      <c r="L445" s="147">
        <v>1</v>
      </c>
      <c r="M445" s="147"/>
      <c r="N445" s="147"/>
      <c r="O445" s="147"/>
      <c r="P445" s="147"/>
      <c r="Q445" s="724">
        <v>2.85</v>
      </c>
      <c r="R445" s="724">
        <v>1.35</v>
      </c>
      <c r="S445" s="152"/>
      <c r="T445" s="909">
        <f t="shared" si="47"/>
        <v>13.239999999999998</v>
      </c>
      <c r="U445" s="936"/>
      <c r="V445" s="13"/>
    </row>
    <row r="446" spans="1:22" ht="39.950000000000003" customHeight="1" x14ac:dyDescent="0.2">
      <c r="A446" s="1247">
        <v>13</v>
      </c>
      <c r="B446" s="1320" t="s">
        <v>101</v>
      </c>
      <c r="C446" s="236" t="s">
        <v>102</v>
      </c>
      <c r="D446" s="236" t="s">
        <v>102</v>
      </c>
      <c r="E446" s="161"/>
      <c r="F446" s="189" t="s">
        <v>102</v>
      </c>
      <c r="G446" s="172">
        <v>7.32</v>
      </c>
      <c r="H446" s="172"/>
      <c r="I446" s="172"/>
      <c r="J446" s="172"/>
      <c r="K446" s="172">
        <v>5.73</v>
      </c>
      <c r="L446" s="172">
        <v>2.1</v>
      </c>
      <c r="M446" s="172"/>
      <c r="N446" s="172"/>
      <c r="O446" s="172"/>
      <c r="P446" s="659">
        <v>4.13</v>
      </c>
      <c r="Q446" s="536">
        <v>2.85</v>
      </c>
      <c r="R446" s="536">
        <v>0.95</v>
      </c>
      <c r="S446" s="134"/>
      <c r="T446" s="877">
        <f t="shared" si="47"/>
        <v>16.777899999999999</v>
      </c>
      <c r="U446" s="956" t="s">
        <v>1130</v>
      </c>
      <c r="V446" s="639"/>
    </row>
    <row r="447" spans="1:22" ht="39.950000000000003" customHeight="1" thickBot="1" x14ac:dyDescent="0.25">
      <c r="A447" s="1248"/>
      <c r="B447" s="1322"/>
      <c r="C447" s="241" t="s">
        <v>103</v>
      </c>
      <c r="D447" s="211"/>
      <c r="E447" s="211"/>
      <c r="F447" s="191" t="s">
        <v>103</v>
      </c>
      <c r="G447" s="209">
        <v>7.32</v>
      </c>
      <c r="H447" s="209"/>
      <c r="I447" s="209"/>
      <c r="J447" s="209"/>
      <c r="K447" s="209">
        <v>5.73</v>
      </c>
      <c r="L447" s="209"/>
      <c r="M447" s="209"/>
      <c r="N447" s="209"/>
      <c r="O447" s="209"/>
      <c r="P447" s="209"/>
      <c r="Q447" s="746">
        <v>2.85</v>
      </c>
      <c r="R447" s="746">
        <v>1.35</v>
      </c>
      <c r="S447" s="151"/>
      <c r="T447" s="878">
        <f t="shared" si="47"/>
        <v>10.674900000000001</v>
      </c>
      <c r="U447" s="949"/>
      <c r="V447" s="13"/>
    </row>
    <row r="448" spans="1:22" ht="39.950000000000003" customHeight="1" thickBot="1" x14ac:dyDescent="0.25">
      <c r="A448" s="39">
        <v>14</v>
      </c>
      <c r="B448" s="77" t="s">
        <v>946</v>
      </c>
      <c r="C448" s="240" t="s">
        <v>104</v>
      </c>
      <c r="D448" s="242" t="s">
        <v>104</v>
      </c>
      <c r="E448" s="228"/>
      <c r="F448" s="146" t="s">
        <v>104</v>
      </c>
      <c r="G448" s="147">
        <v>27.68</v>
      </c>
      <c r="H448" s="147">
        <v>15.16</v>
      </c>
      <c r="I448" s="147"/>
      <c r="J448" s="147"/>
      <c r="K448" s="147">
        <v>6.84</v>
      </c>
      <c r="L448" s="147">
        <v>4.12</v>
      </c>
      <c r="M448" s="147"/>
      <c r="N448" s="147"/>
      <c r="O448" s="663">
        <v>2.2999999999999998</v>
      </c>
      <c r="P448" s="209"/>
      <c r="Q448" s="724">
        <v>2.85</v>
      </c>
      <c r="R448" s="724">
        <v>1.35</v>
      </c>
      <c r="S448" s="152"/>
      <c r="T448" s="909">
        <f t="shared" si="47"/>
        <v>18.884799999999998</v>
      </c>
      <c r="U448" s="936"/>
      <c r="V448" s="13"/>
    </row>
    <row r="449" spans="1:22" ht="163.5" customHeight="1" x14ac:dyDescent="0.2">
      <c r="A449" s="1383">
        <v>15</v>
      </c>
      <c r="B449" s="1320" t="s">
        <v>106</v>
      </c>
      <c r="C449" s="509" t="s">
        <v>643</v>
      </c>
      <c r="D449" s="509" t="s">
        <v>643</v>
      </c>
      <c r="E449" s="1352"/>
      <c r="F449" s="197" t="s">
        <v>643</v>
      </c>
      <c r="G449" s="154" t="s">
        <v>107</v>
      </c>
      <c r="H449" s="172"/>
      <c r="I449" s="172"/>
      <c r="J449" s="172"/>
      <c r="K449" s="172">
        <v>10.8</v>
      </c>
      <c r="L449" s="172">
        <v>4.9000000000000004</v>
      </c>
      <c r="M449" s="172"/>
      <c r="N449" s="172"/>
      <c r="O449" s="172"/>
      <c r="P449" s="172"/>
      <c r="Q449" s="536">
        <v>2.85</v>
      </c>
      <c r="R449" s="569">
        <v>1.35</v>
      </c>
      <c r="S449" s="306"/>
      <c r="T449" s="872">
        <f t="shared" ref="T449:T452" si="48">SUM(K449:M449)*1.13+SUM(O449:R449)</f>
        <v>21.940999999999999</v>
      </c>
      <c r="U449" s="957"/>
      <c r="V449" s="13"/>
    </row>
    <row r="450" spans="1:22" ht="158.25" customHeight="1" x14ac:dyDescent="0.2">
      <c r="A450" s="1384"/>
      <c r="B450" s="1321"/>
      <c r="C450" s="510" t="s">
        <v>644</v>
      </c>
      <c r="D450" s="510" t="s">
        <v>644</v>
      </c>
      <c r="E450" s="1312"/>
      <c r="F450" s="53" t="s">
        <v>644</v>
      </c>
      <c r="G450" s="193" t="s">
        <v>107</v>
      </c>
      <c r="H450" s="208"/>
      <c r="I450" s="208"/>
      <c r="J450" s="208"/>
      <c r="K450" s="208">
        <v>10.8</v>
      </c>
      <c r="L450" s="208">
        <v>4.9000000000000004</v>
      </c>
      <c r="M450" s="208"/>
      <c r="N450" s="208"/>
      <c r="O450" s="208"/>
      <c r="P450" s="208"/>
      <c r="Q450" s="570">
        <v>2.85</v>
      </c>
      <c r="R450" s="570">
        <v>1.35</v>
      </c>
      <c r="S450" s="135"/>
      <c r="T450" s="755">
        <f t="shared" si="48"/>
        <v>21.940999999999999</v>
      </c>
      <c r="U450" s="958"/>
      <c r="V450" s="13"/>
    </row>
    <row r="451" spans="1:22" ht="156" customHeight="1" x14ac:dyDescent="0.2">
      <c r="A451" s="1384"/>
      <c r="B451" s="1321"/>
      <c r="C451" s="510" t="s">
        <v>1138</v>
      </c>
      <c r="D451" s="510" t="s">
        <v>1138</v>
      </c>
      <c r="E451" s="1312"/>
      <c r="F451" s="204" t="s">
        <v>1138</v>
      </c>
      <c r="G451" s="193" t="s">
        <v>107</v>
      </c>
      <c r="H451" s="208"/>
      <c r="I451" s="208"/>
      <c r="J451" s="208"/>
      <c r="K451" s="208">
        <v>10.8</v>
      </c>
      <c r="L451" s="208">
        <v>4.9000000000000004</v>
      </c>
      <c r="M451" s="208"/>
      <c r="N451" s="208"/>
      <c r="O451" s="208"/>
      <c r="P451" s="208"/>
      <c r="Q451" s="570">
        <v>2.85</v>
      </c>
      <c r="R451" s="570">
        <v>1.35</v>
      </c>
      <c r="S451" s="135"/>
      <c r="T451" s="755">
        <f t="shared" si="48"/>
        <v>21.940999999999999</v>
      </c>
      <c r="U451" s="958"/>
      <c r="V451" s="13"/>
    </row>
    <row r="452" spans="1:22" ht="159.75" customHeight="1" x14ac:dyDescent="0.2">
      <c r="A452" s="1384"/>
      <c r="B452" s="1321"/>
      <c r="C452" s="510" t="s">
        <v>645</v>
      </c>
      <c r="D452" s="510" t="s">
        <v>645</v>
      </c>
      <c r="E452" s="1312"/>
      <c r="F452" s="53" t="s">
        <v>645</v>
      </c>
      <c r="G452" s="193" t="s">
        <v>107</v>
      </c>
      <c r="H452" s="208"/>
      <c r="I452" s="208"/>
      <c r="J452" s="208"/>
      <c r="K452" s="208">
        <v>10.8</v>
      </c>
      <c r="L452" s="208">
        <v>4.9000000000000004</v>
      </c>
      <c r="M452" s="208"/>
      <c r="N452" s="208"/>
      <c r="O452" s="208"/>
      <c r="P452" s="208"/>
      <c r="Q452" s="570">
        <v>2.85</v>
      </c>
      <c r="R452" s="570">
        <v>1.35</v>
      </c>
      <c r="S452" s="135"/>
      <c r="T452" s="755">
        <f t="shared" si="48"/>
        <v>21.940999999999999</v>
      </c>
      <c r="U452" s="958"/>
      <c r="V452" s="13"/>
    </row>
    <row r="453" spans="1:22" ht="157.5" customHeight="1" thickBot="1" x14ac:dyDescent="0.25">
      <c r="A453" s="1385"/>
      <c r="B453" s="1322"/>
      <c r="C453" s="511" t="s">
        <v>243</v>
      </c>
      <c r="D453" s="511" t="s">
        <v>243</v>
      </c>
      <c r="E453" s="1313"/>
      <c r="F453" s="191" t="s">
        <v>243</v>
      </c>
      <c r="G453" s="157" t="s">
        <v>107</v>
      </c>
      <c r="H453" s="209"/>
      <c r="I453" s="209"/>
      <c r="J453" s="209"/>
      <c r="K453" s="209">
        <v>10.8</v>
      </c>
      <c r="L453" s="209">
        <v>4.9000000000000004</v>
      </c>
      <c r="M453" s="209"/>
      <c r="N453" s="209"/>
      <c r="O453" s="209"/>
      <c r="P453" s="209"/>
      <c r="Q453" s="746">
        <v>2.85</v>
      </c>
      <c r="R453" s="751">
        <v>1.35</v>
      </c>
      <c r="S453" s="448"/>
      <c r="T453" s="915">
        <f>SUM(K453:M453)*1.13+SUM(O453:R453)</f>
        <v>21.940999999999999</v>
      </c>
      <c r="U453" s="949"/>
      <c r="V453" s="13"/>
    </row>
    <row r="454" spans="1:22" ht="45.75" thickBot="1" x14ac:dyDescent="0.25">
      <c r="A454" s="39">
        <v>16</v>
      </c>
      <c r="B454" s="77" t="s">
        <v>123</v>
      </c>
      <c r="C454" s="240" t="s">
        <v>124</v>
      </c>
      <c r="D454" s="240" t="s">
        <v>124</v>
      </c>
      <c r="E454" s="228"/>
      <c r="F454" s="146" t="s">
        <v>124</v>
      </c>
      <c r="G454" s="147">
        <v>19</v>
      </c>
      <c r="H454" s="147"/>
      <c r="I454" s="147"/>
      <c r="J454" s="147"/>
      <c r="K454" s="147">
        <v>7.54</v>
      </c>
      <c r="L454" s="147">
        <v>2.35</v>
      </c>
      <c r="M454" s="147"/>
      <c r="N454" s="147"/>
      <c r="O454" s="147"/>
      <c r="P454" s="147"/>
      <c r="Q454" s="724">
        <v>2.85</v>
      </c>
      <c r="R454" s="724">
        <v>1.35</v>
      </c>
      <c r="S454" s="152"/>
      <c r="T454" s="909">
        <f>SUM(K454:M454)*1.13+SUM(O454:R454)</f>
        <v>15.375699999999998</v>
      </c>
      <c r="U454" s="936"/>
      <c r="V454" s="13"/>
    </row>
    <row r="455" spans="1:22" ht="39.950000000000003" customHeight="1" x14ac:dyDescent="0.2">
      <c r="A455" s="1247">
        <v>17</v>
      </c>
      <c r="B455" s="1126" t="s">
        <v>992</v>
      </c>
      <c r="C455" s="509" t="s">
        <v>859</v>
      </c>
      <c r="D455" s="509" t="s">
        <v>859</v>
      </c>
      <c r="E455" s="1352"/>
      <c r="F455" s="189" t="s">
        <v>859</v>
      </c>
      <c r="G455" s="172">
        <v>25</v>
      </c>
      <c r="H455" s="172"/>
      <c r="I455" s="172"/>
      <c r="J455" s="172"/>
      <c r="K455" s="172">
        <v>10.76</v>
      </c>
      <c r="L455" s="172">
        <v>2.02</v>
      </c>
      <c r="M455" s="172"/>
      <c r="N455" s="172"/>
      <c r="O455" s="172"/>
      <c r="P455" s="172"/>
      <c r="Q455" s="536">
        <v>2.85</v>
      </c>
      <c r="R455" s="536">
        <v>1.35</v>
      </c>
      <c r="S455" s="134"/>
      <c r="T455" s="877">
        <f t="shared" ref="T455" si="49">SUM(K455:M455)*1.13+SUM(O455:R455)</f>
        <v>18.641399999999997</v>
      </c>
      <c r="U455" s="948"/>
      <c r="V455" s="13"/>
    </row>
    <row r="456" spans="1:22" ht="39.950000000000003" customHeight="1" thickBot="1" x14ac:dyDescent="0.25">
      <c r="A456" s="1248"/>
      <c r="B456" s="1128"/>
      <c r="C456" s="511" t="s">
        <v>1141</v>
      </c>
      <c r="D456" s="511" t="s">
        <v>1141</v>
      </c>
      <c r="E456" s="1313"/>
      <c r="F456" s="191" t="s">
        <v>1141</v>
      </c>
      <c r="G456" s="209">
        <v>25</v>
      </c>
      <c r="H456" s="209"/>
      <c r="I456" s="209"/>
      <c r="J456" s="209"/>
      <c r="K456" s="209">
        <v>10.76</v>
      </c>
      <c r="L456" s="209">
        <v>2.02</v>
      </c>
      <c r="M456" s="209"/>
      <c r="N456" s="209"/>
      <c r="O456" s="209"/>
      <c r="P456" s="209"/>
      <c r="Q456" s="746">
        <v>2.85</v>
      </c>
      <c r="R456" s="746">
        <v>1.35</v>
      </c>
      <c r="S456" s="151"/>
      <c r="T456" s="878">
        <f>SUM(K456:M456)*1.13+SUM(O456:R456)</f>
        <v>18.641399999999997</v>
      </c>
      <c r="U456" s="949"/>
      <c r="V456" s="13"/>
    </row>
    <row r="457" spans="1:22" ht="39.950000000000003" customHeight="1" x14ac:dyDescent="0.2">
      <c r="A457" s="1247">
        <v>18</v>
      </c>
      <c r="B457" s="1320" t="s">
        <v>133</v>
      </c>
      <c r="C457" s="509" t="s">
        <v>134</v>
      </c>
      <c r="D457" s="509" t="s">
        <v>134</v>
      </c>
      <c r="E457" s="1330"/>
      <c r="F457" s="189" t="s">
        <v>134</v>
      </c>
      <c r="G457" s="154">
        <v>15</v>
      </c>
      <c r="H457" s="154"/>
      <c r="I457" s="154"/>
      <c r="J457" s="154"/>
      <c r="K457" s="154">
        <v>7.99</v>
      </c>
      <c r="L457" s="154">
        <v>1.68</v>
      </c>
      <c r="M457" s="154"/>
      <c r="N457" s="172"/>
      <c r="O457" s="659">
        <v>3</v>
      </c>
      <c r="P457" s="172"/>
      <c r="Q457" s="536">
        <v>2.85</v>
      </c>
      <c r="R457" s="536">
        <v>1.35</v>
      </c>
      <c r="S457" s="134"/>
      <c r="T457" s="877">
        <f>SUM(K457:M457)*1.13+SUM(O457:R457)</f>
        <v>18.127099999999999</v>
      </c>
      <c r="U457" s="948"/>
      <c r="V457" s="13"/>
    </row>
    <row r="458" spans="1:22" ht="39.950000000000003" customHeight="1" x14ac:dyDescent="0.2">
      <c r="A458" s="1308"/>
      <c r="B458" s="1321"/>
      <c r="C458" s="510" t="s">
        <v>673</v>
      </c>
      <c r="D458" s="510" t="s">
        <v>673</v>
      </c>
      <c r="E458" s="1331"/>
      <c r="F458" s="190" t="s">
        <v>673</v>
      </c>
      <c r="G458" s="193">
        <v>15</v>
      </c>
      <c r="H458" s="193"/>
      <c r="I458" s="193"/>
      <c r="J458" s="193"/>
      <c r="K458" s="193">
        <v>7.99</v>
      </c>
      <c r="L458" s="193">
        <v>1.68</v>
      </c>
      <c r="M458" s="193"/>
      <c r="N458" s="208"/>
      <c r="O458" s="656">
        <v>3</v>
      </c>
      <c r="P458" s="208"/>
      <c r="Q458" s="570">
        <v>2.85</v>
      </c>
      <c r="R458" s="570">
        <v>1.35</v>
      </c>
      <c r="S458" s="135"/>
      <c r="T458" s="755">
        <f t="shared" ref="T458:T463" si="50">SUM(K458:M458)*1.13+SUM(O458:R458)</f>
        <v>18.127099999999999</v>
      </c>
      <c r="U458" s="928"/>
      <c r="V458" s="13"/>
    </row>
    <row r="459" spans="1:22" ht="39.950000000000003" customHeight="1" x14ac:dyDescent="0.2">
      <c r="A459" s="1308"/>
      <c r="B459" s="1321"/>
      <c r="C459" s="510" t="s">
        <v>860</v>
      </c>
      <c r="D459" s="510" t="s">
        <v>860</v>
      </c>
      <c r="E459" s="1331"/>
      <c r="F459" s="190" t="s">
        <v>860</v>
      </c>
      <c r="G459" s="193">
        <v>15</v>
      </c>
      <c r="H459" s="193"/>
      <c r="I459" s="193"/>
      <c r="J459" s="193"/>
      <c r="K459" s="193">
        <v>7.99</v>
      </c>
      <c r="L459" s="193">
        <v>1.68</v>
      </c>
      <c r="M459" s="193"/>
      <c r="N459" s="208"/>
      <c r="O459" s="208"/>
      <c r="P459" s="208"/>
      <c r="Q459" s="570">
        <v>2.85</v>
      </c>
      <c r="R459" s="570">
        <v>1.35</v>
      </c>
      <c r="S459" s="135"/>
      <c r="T459" s="755">
        <f t="shared" si="50"/>
        <v>15.127099999999999</v>
      </c>
      <c r="U459" s="928"/>
      <c r="V459" s="13"/>
    </row>
    <row r="460" spans="1:22" ht="39.950000000000003" customHeight="1" x14ac:dyDescent="0.2">
      <c r="A460" s="1308"/>
      <c r="B460" s="1321"/>
      <c r="C460" s="510" t="s">
        <v>674</v>
      </c>
      <c r="D460" s="510" t="s">
        <v>674</v>
      </c>
      <c r="E460" s="1331"/>
      <c r="F460" s="190" t="s">
        <v>674</v>
      </c>
      <c r="G460" s="193">
        <v>15</v>
      </c>
      <c r="H460" s="193"/>
      <c r="I460" s="193"/>
      <c r="J460" s="193"/>
      <c r="K460" s="193">
        <v>7.99</v>
      </c>
      <c r="L460" s="193">
        <v>1.68</v>
      </c>
      <c r="M460" s="193"/>
      <c r="N460" s="208"/>
      <c r="O460" s="656">
        <v>3</v>
      </c>
      <c r="P460" s="208"/>
      <c r="Q460" s="570">
        <v>2.85</v>
      </c>
      <c r="R460" s="570">
        <v>1.35</v>
      </c>
      <c r="S460" s="135"/>
      <c r="T460" s="755">
        <f t="shared" si="50"/>
        <v>18.127099999999999</v>
      </c>
      <c r="U460" s="928"/>
      <c r="V460" s="13"/>
    </row>
    <row r="461" spans="1:22" ht="39.950000000000003" customHeight="1" x14ac:dyDescent="0.2">
      <c r="A461" s="1308"/>
      <c r="B461" s="1321"/>
      <c r="C461" s="510" t="s">
        <v>675</v>
      </c>
      <c r="D461" s="1331"/>
      <c r="E461" s="1331"/>
      <c r="F461" s="190" t="s">
        <v>675</v>
      </c>
      <c r="G461" s="193">
        <v>15</v>
      </c>
      <c r="H461" s="193"/>
      <c r="I461" s="193"/>
      <c r="J461" s="193"/>
      <c r="K461" s="193">
        <v>6.88</v>
      </c>
      <c r="L461" s="193"/>
      <c r="M461" s="193"/>
      <c r="N461" s="208"/>
      <c r="O461" s="208"/>
      <c r="P461" s="208"/>
      <c r="Q461" s="570">
        <v>2.85</v>
      </c>
      <c r="R461" s="570">
        <v>1.35</v>
      </c>
      <c r="S461" s="135"/>
      <c r="T461" s="755">
        <f>SUM(K461:M461)*1.13+SUM(O461:R461)</f>
        <v>11.974399999999999</v>
      </c>
      <c r="U461" s="928"/>
      <c r="V461" s="13"/>
    </row>
    <row r="462" spans="1:22" ht="39.950000000000003" customHeight="1" x14ac:dyDescent="0.2">
      <c r="A462" s="1308"/>
      <c r="B462" s="1321"/>
      <c r="C462" s="510" t="s">
        <v>676</v>
      </c>
      <c r="D462" s="1331"/>
      <c r="E462" s="1331"/>
      <c r="F462" s="190" t="s">
        <v>676</v>
      </c>
      <c r="G462" s="193">
        <v>15</v>
      </c>
      <c r="H462" s="193"/>
      <c r="I462" s="193"/>
      <c r="J462" s="193"/>
      <c r="K462" s="193">
        <v>6.88</v>
      </c>
      <c r="L462" s="193"/>
      <c r="M462" s="193"/>
      <c r="N462" s="208"/>
      <c r="O462" s="208"/>
      <c r="P462" s="208"/>
      <c r="Q462" s="570">
        <v>2.85</v>
      </c>
      <c r="R462" s="570">
        <v>1.35</v>
      </c>
      <c r="S462" s="135"/>
      <c r="T462" s="755">
        <f t="shared" si="50"/>
        <v>11.974399999999999</v>
      </c>
      <c r="U462" s="928"/>
      <c r="V462" s="13"/>
    </row>
    <row r="463" spans="1:22" ht="62.25" customHeight="1" thickBot="1" x14ac:dyDescent="0.25">
      <c r="A463" s="1248"/>
      <c r="B463" s="1322"/>
      <c r="C463" s="511" t="s">
        <v>1139</v>
      </c>
      <c r="D463" s="1332"/>
      <c r="E463" s="1332"/>
      <c r="F463" s="585" t="s">
        <v>1139</v>
      </c>
      <c r="G463" s="157">
        <v>15</v>
      </c>
      <c r="H463" s="157"/>
      <c r="I463" s="157"/>
      <c r="J463" s="157"/>
      <c r="K463" s="157">
        <v>6.88</v>
      </c>
      <c r="L463" s="157"/>
      <c r="M463" s="157"/>
      <c r="N463" s="209"/>
      <c r="O463" s="209"/>
      <c r="P463" s="209"/>
      <c r="Q463" s="746">
        <v>2.85</v>
      </c>
      <c r="R463" s="746">
        <v>1.35</v>
      </c>
      <c r="S463" s="151"/>
      <c r="T463" s="878">
        <f t="shared" si="50"/>
        <v>11.974399999999999</v>
      </c>
      <c r="U463" s="949"/>
      <c r="V463" s="13"/>
    </row>
    <row r="464" spans="1:22" ht="95.25" customHeight="1" thickBot="1" x14ac:dyDescent="0.25">
      <c r="A464" s="212">
        <v>19</v>
      </c>
      <c r="B464" s="482" t="s">
        <v>1027</v>
      </c>
      <c r="C464" s="240" t="s">
        <v>49</v>
      </c>
      <c r="D464" s="240" t="s">
        <v>49</v>
      </c>
      <c r="E464" s="228"/>
      <c r="F464" s="159" t="s">
        <v>49</v>
      </c>
      <c r="G464" s="147">
        <v>15</v>
      </c>
      <c r="H464" s="147"/>
      <c r="I464" s="147"/>
      <c r="J464" s="147"/>
      <c r="K464" s="147">
        <v>7.5</v>
      </c>
      <c r="L464" s="147">
        <v>1.2</v>
      </c>
      <c r="M464" s="147"/>
      <c r="N464" s="147"/>
      <c r="O464" s="147"/>
      <c r="P464" s="147"/>
      <c r="Q464" s="763">
        <v>2.85</v>
      </c>
      <c r="R464" s="724">
        <v>1.35</v>
      </c>
      <c r="S464" s="152"/>
      <c r="T464" s="909">
        <f>SUM(K464:M464)*1.13+SUM(O464:R464)</f>
        <v>14.030999999999999</v>
      </c>
      <c r="U464" s="959"/>
      <c r="V464" s="640"/>
    </row>
    <row r="465" spans="1:22" ht="39.950000000000003" customHeight="1" x14ac:dyDescent="0.2">
      <c r="A465" s="1247">
        <v>20</v>
      </c>
      <c r="B465" s="1320" t="s">
        <v>407</v>
      </c>
      <c r="C465" s="509" t="s">
        <v>845</v>
      </c>
      <c r="D465" s="509" t="s">
        <v>845</v>
      </c>
      <c r="E465" s="1352"/>
      <c r="F465" s="189" t="s">
        <v>845</v>
      </c>
      <c r="G465" s="172">
        <v>50</v>
      </c>
      <c r="H465" s="172">
        <v>20</v>
      </c>
      <c r="I465" s="172"/>
      <c r="J465" s="172"/>
      <c r="K465" s="172">
        <v>11.95</v>
      </c>
      <c r="L465" s="154">
        <v>7.6</v>
      </c>
      <c r="M465" s="172"/>
      <c r="N465" s="172"/>
      <c r="O465" s="659">
        <v>2.15</v>
      </c>
      <c r="P465" s="659">
        <v>1</v>
      </c>
      <c r="Q465" s="536">
        <v>2.8580000000000001</v>
      </c>
      <c r="R465" s="840">
        <v>1.35</v>
      </c>
      <c r="S465" s="134"/>
      <c r="T465" s="872">
        <f t="shared" ref="T465:T467" si="51">SUM(K465:M465)*1.13+SUM(O465:R465)</f>
        <v>29.449499999999997</v>
      </c>
      <c r="U465" s="948"/>
      <c r="V465" s="13"/>
    </row>
    <row r="466" spans="1:22" ht="39.950000000000003" customHeight="1" x14ac:dyDescent="0.2">
      <c r="A466" s="1308"/>
      <c r="B466" s="1321"/>
      <c r="C466" s="510" t="s">
        <v>153</v>
      </c>
      <c r="D466" s="510" t="s">
        <v>153</v>
      </c>
      <c r="E466" s="1312"/>
      <c r="F466" s="190" t="s">
        <v>153</v>
      </c>
      <c r="G466" s="208">
        <v>50</v>
      </c>
      <c r="H466" s="208">
        <v>20</v>
      </c>
      <c r="I466" s="208"/>
      <c r="J466" s="208"/>
      <c r="K466" s="208">
        <v>11.95</v>
      </c>
      <c r="L466" s="193">
        <v>7.6</v>
      </c>
      <c r="M466" s="208"/>
      <c r="N466" s="208"/>
      <c r="O466" s="208"/>
      <c r="P466" s="208"/>
      <c r="Q466" s="570">
        <v>2.85</v>
      </c>
      <c r="R466" s="90">
        <v>1.35</v>
      </c>
      <c r="S466" s="135"/>
      <c r="T466" s="755">
        <f t="shared" si="51"/>
        <v>26.291499999999996</v>
      </c>
      <c r="U466" s="928"/>
      <c r="V466" s="13"/>
    </row>
    <row r="467" spans="1:22" ht="39.950000000000003" customHeight="1" thickBot="1" x14ac:dyDescent="0.25">
      <c r="A467" s="1248"/>
      <c r="B467" s="1322"/>
      <c r="C467" s="511" t="s">
        <v>297</v>
      </c>
      <c r="D467" s="511" t="s">
        <v>297</v>
      </c>
      <c r="E467" s="1313"/>
      <c r="F467" s="191" t="s">
        <v>297</v>
      </c>
      <c r="G467" s="209">
        <v>50</v>
      </c>
      <c r="H467" s="209">
        <v>20</v>
      </c>
      <c r="I467" s="209"/>
      <c r="J467" s="209"/>
      <c r="K467" s="209">
        <v>11.95</v>
      </c>
      <c r="L467" s="157">
        <v>7.6</v>
      </c>
      <c r="M467" s="209"/>
      <c r="N467" s="209"/>
      <c r="O467" s="209"/>
      <c r="P467" s="209"/>
      <c r="Q467" s="746">
        <v>2.85</v>
      </c>
      <c r="R467" s="200">
        <v>1.35</v>
      </c>
      <c r="S467" s="151"/>
      <c r="T467" s="915">
        <f t="shared" si="51"/>
        <v>26.291499999999996</v>
      </c>
      <c r="U467" s="949"/>
      <c r="V467" s="13"/>
    </row>
    <row r="468" spans="1:22" ht="39.950000000000003" customHeight="1" thickBot="1" x14ac:dyDescent="0.25">
      <c r="A468" s="39">
        <v>21</v>
      </c>
      <c r="B468" s="77" t="s">
        <v>947</v>
      </c>
      <c r="C468" s="240" t="s">
        <v>148</v>
      </c>
      <c r="D468" s="240" t="s">
        <v>148</v>
      </c>
      <c r="E468" s="228"/>
      <c r="F468" s="146" t="s">
        <v>148</v>
      </c>
      <c r="G468" s="147">
        <v>22</v>
      </c>
      <c r="H468" s="147">
        <v>4.9000000000000004</v>
      </c>
      <c r="I468" s="147"/>
      <c r="J468" s="147"/>
      <c r="K468" s="147">
        <v>7.5</v>
      </c>
      <c r="L468" s="147">
        <v>2.5</v>
      </c>
      <c r="M468" s="147"/>
      <c r="N468" s="147"/>
      <c r="O468" s="663">
        <v>1.5</v>
      </c>
      <c r="P468" s="663">
        <v>2.34</v>
      </c>
      <c r="Q468" s="724">
        <v>2.85</v>
      </c>
      <c r="R468" s="724">
        <v>1.35</v>
      </c>
      <c r="S468" s="152"/>
      <c r="T468" s="909">
        <f t="shared" ref="T468" si="52">SUM(K468:M468)*1.13+SUM(O468:R468)</f>
        <v>19.339999999999996</v>
      </c>
      <c r="U468" s="936"/>
      <c r="V468" s="13"/>
    </row>
    <row r="469" spans="1:22" ht="121.5" customHeight="1" thickBot="1" x14ac:dyDescent="0.25">
      <c r="A469" s="828">
        <v>22</v>
      </c>
      <c r="B469" s="784" t="s">
        <v>167</v>
      </c>
      <c r="C469" s="786" t="s">
        <v>415</v>
      </c>
      <c r="D469" s="786" t="s">
        <v>416</v>
      </c>
      <c r="E469" s="586"/>
      <c r="F469" s="785" t="s">
        <v>415</v>
      </c>
      <c r="G469" s="209">
        <v>60</v>
      </c>
      <c r="H469" s="209">
        <v>30</v>
      </c>
      <c r="I469" s="209"/>
      <c r="J469" s="209"/>
      <c r="K469" s="209">
        <v>15</v>
      </c>
      <c r="L469" s="209">
        <v>2.4</v>
      </c>
      <c r="M469" s="209"/>
      <c r="N469" s="209"/>
      <c r="O469" s="658">
        <v>2</v>
      </c>
      <c r="P469" s="658">
        <v>3</v>
      </c>
      <c r="Q469" s="746">
        <v>2.85</v>
      </c>
      <c r="R469" s="746">
        <v>1.35</v>
      </c>
      <c r="S469" s="151"/>
      <c r="T469" s="944">
        <f>SUM(K469:M469)*1.13+SUM(O469:R469)</f>
        <v>28.861999999999995</v>
      </c>
      <c r="U469" s="960"/>
      <c r="V469" s="13"/>
    </row>
    <row r="470" spans="1:22" ht="39.950000000000003" customHeight="1" x14ac:dyDescent="0.2">
      <c r="A470" s="1247">
        <v>23</v>
      </c>
      <c r="B470" s="1320" t="s">
        <v>172</v>
      </c>
      <c r="C470" s="236" t="s">
        <v>173</v>
      </c>
      <c r="D470" s="236" t="s">
        <v>173</v>
      </c>
      <c r="E470" s="196"/>
      <c r="F470" s="189" t="s">
        <v>173</v>
      </c>
      <c r="G470" s="172">
        <v>48</v>
      </c>
      <c r="H470" s="172">
        <v>26</v>
      </c>
      <c r="I470" s="172"/>
      <c r="J470" s="172"/>
      <c r="K470" s="172">
        <v>10.6</v>
      </c>
      <c r="L470" s="172">
        <v>6.2</v>
      </c>
      <c r="M470" s="172"/>
      <c r="N470" s="172"/>
      <c r="O470" s="659">
        <v>1.5</v>
      </c>
      <c r="P470" s="659">
        <v>3</v>
      </c>
      <c r="Q470" s="536">
        <v>2.85</v>
      </c>
      <c r="R470" s="536">
        <v>1.35</v>
      </c>
      <c r="S470" s="134"/>
      <c r="T470" s="944">
        <f>SUM(K470:M470)*1.13+SUM(O470:R470)</f>
        <v>27.683999999999997</v>
      </c>
      <c r="U470" s="948"/>
      <c r="V470" s="13"/>
    </row>
    <row r="471" spans="1:22" ht="39.950000000000003" customHeight="1" x14ac:dyDescent="0.2">
      <c r="A471" s="1308"/>
      <c r="B471" s="1321"/>
      <c r="C471" s="237" t="s">
        <v>1046</v>
      </c>
      <c r="D471" s="237" t="s">
        <v>1046</v>
      </c>
      <c r="E471" s="194"/>
      <c r="F471" s="190" t="s">
        <v>1045</v>
      </c>
      <c r="G471" s="208">
        <v>48</v>
      </c>
      <c r="H471" s="208">
        <v>26</v>
      </c>
      <c r="I471" s="208"/>
      <c r="J471" s="208"/>
      <c r="K471" s="208">
        <v>10.6</v>
      </c>
      <c r="L471" s="208">
        <v>6.2</v>
      </c>
      <c r="M471" s="208"/>
      <c r="N471" s="208"/>
      <c r="O471" s="208"/>
      <c r="P471" s="656">
        <v>3</v>
      </c>
      <c r="Q471" s="570">
        <v>2.85</v>
      </c>
      <c r="R471" s="570">
        <v>1.35</v>
      </c>
      <c r="S471" s="135"/>
      <c r="T471" s="755">
        <f>SUM(K471:M471)*1.13+SUM(O471:R471)</f>
        <v>26.183999999999997</v>
      </c>
      <c r="U471" s="928"/>
      <c r="V471" s="13"/>
    </row>
    <row r="472" spans="1:22" ht="39.950000000000003" customHeight="1" x14ac:dyDescent="0.2">
      <c r="A472" s="1308"/>
      <c r="B472" s="1321"/>
      <c r="C472" s="237" t="s">
        <v>175</v>
      </c>
      <c r="D472" s="237" t="s">
        <v>175</v>
      </c>
      <c r="E472" s="194"/>
      <c r="F472" s="190" t="s">
        <v>175</v>
      </c>
      <c r="G472" s="208">
        <v>48</v>
      </c>
      <c r="H472" s="208">
        <v>26</v>
      </c>
      <c r="I472" s="208"/>
      <c r="J472" s="208"/>
      <c r="K472" s="208">
        <v>10.6</v>
      </c>
      <c r="L472" s="208">
        <v>6.2</v>
      </c>
      <c r="M472" s="208"/>
      <c r="N472" s="208"/>
      <c r="O472" s="208"/>
      <c r="P472" s="656">
        <v>4</v>
      </c>
      <c r="Q472" s="570">
        <v>2.85</v>
      </c>
      <c r="R472" s="570">
        <v>1.35</v>
      </c>
      <c r="S472" s="135"/>
      <c r="T472" s="755">
        <f>SUM(K472:M472)*1.13+SUM(O472:R472)</f>
        <v>27.183999999999997</v>
      </c>
      <c r="U472" s="928"/>
      <c r="V472" s="13"/>
    </row>
    <row r="473" spans="1:22" ht="39.950000000000003" customHeight="1" x14ac:dyDescent="0.2">
      <c r="A473" s="1308"/>
      <c r="B473" s="1321"/>
      <c r="C473" s="510" t="s">
        <v>698</v>
      </c>
      <c r="D473" s="510" t="s">
        <v>698</v>
      </c>
      <c r="E473" s="1331"/>
      <c r="F473" s="190" t="s">
        <v>698</v>
      </c>
      <c r="G473" s="208">
        <v>48</v>
      </c>
      <c r="H473" s="208">
        <v>26</v>
      </c>
      <c r="I473" s="208"/>
      <c r="J473" s="208"/>
      <c r="K473" s="208">
        <v>10.6</v>
      </c>
      <c r="L473" s="208">
        <v>6.2</v>
      </c>
      <c r="M473" s="208"/>
      <c r="N473" s="208"/>
      <c r="O473" s="208"/>
      <c r="P473" s="656">
        <v>1.5</v>
      </c>
      <c r="Q473" s="570">
        <v>2.85</v>
      </c>
      <c r="R473" s="570">
        <v>1.35</v>
      </c>
      <c r="S473" s="135"/>
      <c r="T473" s="755">
        <f t="shared" ref="T473:T475" si="53">SUM(K473:M473)*1.13+SUM(O473:R473)</f>
        <v>24.683999999999997</v>
      </c>
      <c r="U473" s="928"/>
      <c r="V473" s="13"/>
    </row>
    <row r="474" spans="1:22" ht="39.950000000000003" customHeight="1" x14ac:dyDescent="0.2">
      <c r="A474" s="1308"/>
      <c r="B474" s="1321"/>
      <c r="C474" s="510" t="s">
        <v>699</v>
      </c>
      <c r="D474" s="510" t="s">
        <v>699</v>
      </c>
      <c r="E474" s="1331"/>
      <c r="F474" s="190" t="s">
        <v>699</v>
      </c>
      <c r="G474" s="208">
        <v>48</v>
      </c>
      <c r="H474" s="208">
        <v>26</v>
      </c>
      <c r="I474" s="208"/>
      <c r="J474" s="208"/>
      <c r="K474" s="208">
        <v>10.6</v>
      </c>
      <c r="L474" s="208">
        <v>6.2</v>
      </c>
      <c r="M474" s="208"/>
      <c r="N474" s="208"/>
      <c r="O474" s="208"/>
      <c r="P474" s="656">
        <v>1.5</v>
      </c>
      <c r="Q474" s="570">
        <v>2.85</v>
      </c>
      <c r="R474" s="570">
        <v>1.35</v>
      </c>
      <c r="S474" s="135"/>
      <c r="T474" s="755">
        <f t="shared" si="53"/>
        <v>24.683999999999997</v>
      </c>
      <c r="U474" s="928"/>
      <c r="V474" s="13"/>
    </row>
    <row r="475" spans="1:22" ht="39.950000000000003" customHeight="1" x14ac:dyDescent="0.2">
      <c r="A475" s="1308"/>
      <c r="B475" s="1321"/>
      <c r="C475" s="510" t="s">
        <v>700</v>
      </c>
      <c r="D475" s="510" t="s">
        <v>700</v>
      </c>
      <c r="E475" s="1331"/>
      <c r="F475" s="190" t="s">
        <v>700</v>
      </c>
      <c r="G475" s="208">
        <v>48</v>
      </c>
      <c r="H475" s="208">
        <v>26</v>
      </c>
      <c r="I475" s="208"/>
      <c r="J475" s="208"/>
      <c r="K475" s="208">
        <v>10.6</v>
      </c>
      <c r="L475" s="208">
        <v>6.2</v>
      </c>
      <c r="M475" s="208"/>
      <c r="N475" s="208"/>
      <c r="O475" s="656">
        <v>1.5</v>
      </c>
      <c r="P475" s="208"/>
      <c r="Q475" s="570">
        <v>2.85</v>
      </c>
      <c r="R475" s="570">
        <v>1.35</v>
      </c>
      <c r="S475" s="135"/>
      <c r="T475" s="755">
        <f t="shared" si="53"/>
        <v>24.683999999999997</v>
      </c>
      <c r="U475" s="928"/>
      <c r="V475" s="13"/>
    </row>
    <row r="476" spans="1:22" ht="39.950000000000003" customHeight="1" thickBot="1" x14ac:dyDescent="0.25">
      <c r="A476" s="1248"/>
      <c r="B476" s="1322"/>
      <c r="C476" s="511" t="s">
        <v>701</v>
      </c>
      <c r="D476" s="511" t="s">
        <v>701</v>
      </c>
      <c r="E476" s="1332"/>
      <c r="F476" s="191" t="s">
        <v>701</v>
      </c>
      <c r="G476" s="209">
        <v>48</v>
      </c>
      <c r="H476" s="209">
        <v>26</v>
      </c>
      <c r="I476" s="209"/>
      <c r="J476" s="209"/>
      <c r="K476" s="209">
        <v>10.6</v>
      </c>
      <c r="L476" s="209">
        <v>6.2</v>
      </c>
      <c r="M476" s="209"/>
      <c r="N476" s="209"/>
      <c r="O476" s="209"/>
      <c r="P476" s="656">
        <v>1.5</v>
      </c>
      <c r="Q476" s="746">
        <v>2.85</v>
      </c>
      <c r="R476" s="746">
        <v>1.35</v>
      </c>
      <c r="S476" s="151"/>
      <c r="T476" s="878">
        <f>SUM(K476:M476)*1.13+SUM(O476:R476)</f>
        <v>24.683999999999997</v>
      </c>
      <c r="U476" s="949"/>
      <c r="V476" s="13"/>
    </row>
    <row r="477" spans="1:22" ht="39.950000000000003" customHeight="1" thickBot="1" x14ac:dyDescent="0.25">
      <c r="A477" s="39">
        <v>24</v>
      </c>
      <c r="B477" s="77" t="s">
        <v>176</v>
      </c>
      <c r="C477" s="240" t="s">
        <v>177</v>
      </c>
      <c r="D477" s="240" t="s">
        <v>177</v>
      </c>
      <c r="E477" s="41"/>
      <c r="F477" s="146" t="s">
        <v>177</v>
      </c>
      <c r="G477" s="147">
        <v>14.55</v>
      </c>
      <c r="H477" s="147"/>
      <c r="I477" s="147"/>
      <c r="J477" s="147"/>
      <c r="K477" s="147">
        <v>12.59</v>
      </c>
      <c r="L477" s="147">
        <v>0.98</v>
      </c>
      <c r="M477" s="147"/>
      <c r="N477" s="147"/>
      <c r="O477" s="663">
        <v>0.2</v>
      </c>
      <c r="P477" s="147"/>
      <c r="Q477" s="724">
        <v>2.85</v>
      </c>
      <c r="R477" s="724">
        <v>1.35</v>
      </c>
      <c r="S477" s="152"/>
      <c r="T477" s="909">
        <f>SUM(K477:M477)*1.13+SUM(O477:R477)</f>
        <v>19.734099999999998</v>
      </c>
      <c r="U477" s="936"/>
      <c r="V477" s="13"/>
    </row>
    <row r="478" spans="1:22" ht="66" customHeight="1" x14ac:dyDescent="0.2">
      <c r="A478" s="1247">
        <v>25</v>
      </c>
      <c r="B478" s="1320" t="s">
        <v>178</v>
      </c>
      <c r="C478" s="236" t="s">
        <v>179</v>
      </c>
      <c r="D478" s="236" t="s">
        <v>179</v>
      </c>
      <c r="E478" s="196"/>
      <c r="F478" s="189" t="s">
        <v>179</v>
      </c>
      <c r="G478" s="154" t="s">
        <v>399</v>
      </c>
      <c r="H478" s="172"/>
      <c r="I478" s="172"/>
      <c r="J478" s="172"/>
      <c r="K478" s="172">
        <v>6.5</v>
      </c>
      <c r="L478" s="172">
        <v>1.1000000000000001</v>
      </c>
      <c r="M478" s="172"/>
      <c r="N478" s="172"/>
      <c r="O478" s="659">
        <v>2.09</v>
      </c>
      <c r="P478" s="172"/>
      <c r="Q478" s="536">
        <v>2.85</v>
      </c>
      <c r="R478" s="536">
        <v>1.35</v>
      </c>
      <c r="S478" s="134"/>
      <c r="T478" s="877">
        <f t="shared" ref="T478:T479" si="54">SUM(K478:M478)*1.13+SUM(O478:R478)</f>
        <v>14.877999999999998</v>
      </c>
      <c r="U478" s="948"/>
      <c r="V478" s="13"/>
    </row>
    <row r="479" spans="1:22" ht="39.950000000000003" customHeight="1" thickBot="1" x14ac:dyDescent="0.25">
      <c r="A479" s="1248"/>
      <c r="B479" s="1322"/>
      <c r="C479" s="241" t="s">
        <v>180</v>
      </c>
      <c r="D479" s="195"/>
      <c r="E479" s="195"/>
      <c r="F479" s="191" t="s">
        <v>180</v>
      </c>
      <c r="G479" s="157"/>
      <c r="H479" s="209"/>
      <c r="I479" s="209"/>
      <c r="J479" s="209"/>
      <c r="K479" s="209">
        <v>6.5</v>
      </c>
      <c r="L479" s="209"/>
      <c r="M479" s="209"/>
      <c r="N479" s="209"/>
      <c r="O479" s="658">
        <v>2.09</v>
      </c>
      <c r="P479" s="209"/>
      <c r="Q479" s="746">
        <v>2.85</v>
      </c>
      <c r="R479" s="746"/>
      <c r="S479" s="151"/>
      <c r="T479" s="878">
        <f t="shared" si="54"/>
        <v>12.284999999999998</v>
      </c>
      <c r="U479" s="949"/>
      <c r="V479" s="13"/>
    </row>
    <row r="480" spans="1:22" ht="39.950000000000003" customHeight="1" thickBot="1" x14ac:dyDescent="0.25">
      <c r="A480" s="39">
        <v>26</v>
      </c>
      <c r="B480" s="77" t="s">
        <v>184</v>
      </c>
      <c r="C480" s="240" t="s">
        <v>185</v>
      </c>
      <c r="D480" s="240" t="s">
        <v>185</v>
      </c>
      <c r="E480" s="41"/>
      <c r="F480" s="146" t="s">
        <v>185</v>
      </c>
      <c r="G480" s="147">
        <v>23.95</v>
      </c>
      <c r="H480" s="147"/>
      <c r="I480" s="147"/>
      <c r="J480" s="147">
        <v>13.19</v>
      </c>
      <c r="K480" s="147">
        <v>13.19</v>
      </c>
      <c r="L480" s="147">
        <v>1.33</v>
      </c>
      <c r="M480" s="147"/>
      <c r="N480" s="147"/>
      <c r="O480" s="147"/>
      <c r="P480" s="147"/>
      <c r="Q480" s="724">
        <v>2.85</v>
      </c>
      <c r="R480" s="724">
        <v>1.35</v>
      </c>
      <c r="S480" s="152"/>
      <c r="T480" s="909">
        <f>SUM(K480:M480)*1.13+SUM(O480:R480)</f>
        <v>20.607599999999998</v>
      </c>
      <c r="U480" s="936"/>
      <c r="V480" s="13"/>
    </row>
    <row r="481" spans="1:22" ht="39.950000000000003" customHeight="1" x14ac:dyDescent="0.2">
      <c r="A481" s="1247">
        <v>27</v>
      </c>
      <c r="B481" s="1320" t="s">
        <v>186</v>
      </c>
      <c r="C481" s="236" t="s">
        <v>187</v>
      </c>
      <c r="D481" s="236" t="s">
        <v>187</v>
      </c>
      <c r="E481" s="196"/>
      <c r="F481" s="189" t="s">
        <v>187</v>
      </c>
      <c r="G481" s="154" t="s">
        <v>423</v>
      </c>
      <c r="H481" s="172"/>
      <c r="I481" s="172"/>
      <c r="J481" s="172"/>
      <c r="K481" s="48">
        <v>11.27</v>
      </c>
      <c r="L481" s="48">
        <v>2.0579999999999998</v>
      </c>
      <c r="M481" s="172"/>
      <c r="N481" s="172"/>
      <c r="O481" s="659">
        <v>0.7</v>
      </c>
      <c r="P481" s="172"/>
      <c r="Q481" s="536">
        <v>2.85</v>
      </c>
      <c r="R481" s="536">
        <v>1.35</v>
      </c>
      <c r="S481" s="134"/>
      <c r="T481" s="877">
        <f>SUM(K481:M481)*1.13+SUM(O481:R481)</f>
        <v>19.960639999999998</v>
      </c>
      <c r="U481" s="948"/>
      <c r="V481" s="13"/>
    </row>
    <row r="482" spans="1:22" ht="39.950000000000003" customHeight="1" x14ac:dyDescent="0.2">
      <c r="A482" s="1308"/>
      <c r="B482" s="1321"/>
      <c r="C482" s="510" t="s">
        <v>705</v>
      </c>
      <c r="D482" s="1331"/>
      <c r="E482" s="1331"/>
      <c r="F482" s="190" t="s">
        <v>705</v>
      </c>
      <c r="G482" s="208">
        <v>14.66</v>
      </c>
      <c r="H482" s="208"/>
      <c r="I482" s="208"/>
      <c r="J482" s="208"/>
      <c r="K482" s="208">
        <v>11.27</v>
      </c>
      <c r="L482" s="208"/>
      <c r="M482" s="208"/>
      <c r="N482" s="208"/>
      <c r="O482" s="208"/>
      <c r="P482" s="208"/>
      <c r="Q482" s="570">
        <v>2.85</v>
      </c>
      <c r="R482" s="570">
        <v>1.35</v>
      </c>
      <c r="S482" s="135"/>
      <c r="T482" s="755">
        <f>SUM(K482:M482)*1.13+SUM(O482:R482)</f>
        <v>16.935099999999998</v>
      </c>
      <c r="U482" s="928"/>
      <c r="V482" s="13"/>
    </row>
    <row r="483" spans="1:22" ht="39.950000000000003" customHeight="1" thickBot="1" x14ac:dyDescent="0.25">
      <c r="A483" s="1248"/>
      <c r="B483" s="1322"/>
      <c r="C483" s="511" t="s">
        <v>706</v>
      </c>
      <c r="D483" s="1332"/>
      <c r="E483" s="1332"/>
      <c r="F483" s="191" t="s">
        <v>706</v>
      </c>
      <c r="G483" s="209"/>
      <c r="H483" s="209"/>
      <c r="I483" s="209"/>
      <c r="J483" s="209"/>
      <c r="K483" s="209"/>
      <c r="L483" s="209"/>
      <c r="M483" s="209"/>
      <c r="N483" s="209"/>
      <c r="O483" s="209"/>
      <c r="P483" s="209"/>
      <c r="Q483" s="746">
        <v>2.85</v>
      </c>
      <c r="R483" s="746">
        <v>1.35</v>
      </c>
      <c r="S483" s="151"/>
      <c r="T483" s="878">
        <f>SUM(K483:M483)*1.13+SUM(O483:R483)</f>
        <v>4.2</v>
      </c>
      <c r="U483" s="949"/>
      <c r="V483" s="13"/>
    </row>
    <row r="484" spans="1:22" ht="39.950000000000003" customHeight="1" x14ac:dyDescent="0.2">
      <c r="A484" s="1247">
        <v>28</v>
      </c>
      <c r="B484" s="1320" t="s">
        <v>188</v>
      </c>
      <c r="C484" s="509" t="s">
        <v>707</v>
      </c>
      <c r="D484" s="509" t="s">
        <v>707</v>
      </c>
      <c r="E484" s="1330"/>
      <c r="F484" s="189" t="s">
        <v>707</v>
      </c>
      <c r="G484" s="172">
        <v>24</v>
      </c>
      <c r="H484" s="172">
        <v>16</v>
      </c>
      <c r="I484" s="172"/>
      <c r="J484" s="172"/>
      <c r="K484" s="172">
        <v>11.39</v>
      </c>
      <c r="L484" s="172">
        <v>3.22</v>
      </c>
      <c r="M484" s="172"/>
      <c r="N484" s="172"/>
      <c r="O484" s="172"/>
      <c r="P484" s="172"/>
      <c r="Q484" s="536">
        <v>2.85</v>
      </c>
      <c r="R484" s="536">
        <v>1.35</v>
      </c>
      <c r="S484" s="134"/>
      <c r="T484" s="877">
        <f>SUM(K484:M484)*1.13+SUM(O484:R484)</f>
        <v>20.709299999999999</v>
      </c>
      <c r="U484" s="948"/>
      <c r="V484" s="13"/>
    </row>
    <row r="485" spans="1:22" ht="39.950000000000003" customHeight="1" x14ac:dyDescent="0.2">
      <c r="A485" s="1308"/>
      <c r="B485" s="1321"/>
      <c r="C485" s="510" t="s">
        <v>708</v>
      </c>
      <c r="D485" s="510" t="s">
        <v>708</v>
      </c>
      <c r="E485" s="1331"/>
      <c r="F485" s="190" t="s">
        <v>708</v>
      </c>
      <c r="G485" s="208">
        <v>24</v>
      </c>
      <c r="H485" s="208">
        <v>16</v>
      </c>
      <c r="I485" s="208"/>
      <c r="J485" s="208"/>
      <c r="K485" s="208">
        <v>11.39</v>
      </c>
      <c r="L485" s="208">
        <v>3.22</v>
      </c>
      <c r="M485" s="208"/>
      <c r="N485" s="208"/>
      <c r="O485" s="208"/>
      <c r="P485" s="208"/>
      <c r="Q485" s="570">
        <v>2.85</v>
      </c>
      <c r="R485" s="570">
        <v>1.35</v>
      </c>
      <c r="S485" s="135"/>
      <c r="T485" s="755">
        <f t="shared" ref="T485:T492" si="55">SUM(K485:M485)*1.13+SUM(O485:R485)</f>
        <v>20.709299999999999</v>
      </c>
      <c r="U485" s="928"/>
      <c r="V485" s="13"/>
    </row>
    <row r="486" spans="1:22" ht="39.950000000000003" customHeight="1" x14ac:dyDescent="0.2">
      <c r="A486" s="1308"/>
      <c r="B486" s="1321"/>
      <c r="C486" s="510" t="s">
        <v>709</v>
      </c>
      <c r="D486" s="510" t="s">
        <v>709</v>
      </c>
      <c r="E486" s="1331"/>
      <c r="F486" s="190" t="s">
        <v>709</v>
      </c>
      <c r="G486" s="208">
        <v>24</v>
      </c>
      <c r="H486" s="208">
        <v>16</v>
      </c>
      <c r="I486" s="208"/>
      <c r="J486" s="208"/>
      <c r="K486" s="208">
        <v>11.39</v>
      </c>
      <c r="L486" s="208">
        <v>3.22</v>
      </c>
      <c r="M486" s="208"/>
      <c r="N486" s="208"/>
      <c r="O486" s="208"/>
      <c r="P486" s="208"/>
      <c r="Q486" s="570">
        <v>2.85</v>
      </c>
      <c r="R486" s="570">
        <v>1.35</v>
      </c>
      <c r="S486" s="135"/>
      <c r="T486" s="755">
        <f t="shared" si="55"/>
        <v>20.709299999999999</v>
      </c>
      <c r="U486" s="928"/>
      <c r="V486" s="13"/>
    </row>
    <row r="487" spans="1:22" ht="39.950000000000003" customHeight="1" x14ac:dyDescent="0.2">
      <c r="A487" s="1308"/>
      <c r="B487" s="1321"/>
      <c r="C487" s="510" t="s">
        <v>710</v>
      </c>
      <c r="D487" s="510" t="s">
        <v>710</v>
      </c>
      <c r="E487" s="1331"/>
      <c r="F487" s="190" t="s">
        <v>710</v>
      </c>
      <c r="G487" s="208">
        <v>24</v>
      </c>
      <c r="H487" s="208">
        <v>16</v>
      </c>
      <c r="I487" s="208"/>
      <c r="J487" s="208"/>
      <c r="K487" s="208">
        <v>11.39</v>
      </c>
      <c r="L487" s="208">
        <v>3.22</v>
      </c>
      <c r="M487" s="208"/>
      <c r="N487" s="208"/>
      <c r="O487" s="208"/>
      <c r="P487" s="208"/>
      <c r="Q487" s="570">
        <v>2.85</v>
      </c>
      <c r="R487" s="570">
        <v>1.35</v>
      </c>
      <c r="S487" s="135"/>
      <c r="T487" s="755">
        <f t="shared" si="55"/>
        <v>20.709299999999999</v>
      </c>
      <c r="U487" s="928"/>
      <c r="V487" s="13"/>
    </row>
    <row r="488" spans="1:22" ht="39.950000000000003" customHeight="1" x14ac:dyDescent="0.2">
      <c r="A488" s="1308"/>
      <c r="B488" s="1321"/>
      <c r="C488" s="237" t="s">
        <v>183</v>
      </c>
      <c r="D488" s="237" t="s">
        <v>183</v>
      </c>
      <c r="E488" s="194"/>
      <c r="F488" s="190" t="s">
        <v>183</v>
      </c>
      <c r="G488" s="208">
        <v>24</v>
      </c>
      <c r="H488" s="208">
        <v>16</v>
      </c>
      <c r="I488" s="208"/>
      <c r="J488" s="208"/>
      <c r="K488" s="208">
        <v>11.39</v>
      </c>
      <c r="L488" s="208">
        <v>3.22</v>
      </c>
      <c r="M488" s="208"/>
      <c r="N488" s="208"/>
      <c r="O488" s="656">
        <v>1</v>
      </c>
      <c r="P488" s="208"/>
      <c r="Q488" s="570">
        <v>2.85</v>
      </c>
      <c r="R488" s="570">
        <v>1.35</v>
      </c>
      <c r="S488" s="135"/>
      <c r="T488" s="755">
        <f t="shared" si="55"/>
        <v>21.709299999999999</v>
      </c>
      <c r="U488" s="928"/>
      <c r="V488" s="13"/>
    </row>
    <row r="489" spans="1:22" ht="39.950000000000003" customHeight="1" x14ac:dyDescent="0.2">
      <c r="A489" s="1308"/>
      <c r="B489" s="1321"/>
      <c r="C489" s="237" t="s">
        <v>189</v>
      </c>
      <c r="D489" s="194"/>
      <c r="E489" s="194"/>
      <c r="F489" s="190" t="s">
        <v>189</v>
      </c>
      <c r="G489" s="208">
        <v>24</v>
      </c>
      <c r="H489" s="208"/>
      <c r="I489" s="208"/>
      <c r="J489" s="208"/>
      <c r="K489" s="208">
        <v>11.39</v>
      </c>
      <c r="L489" s="208"/>
      <c r="M489" s="208"/>
      <c r="N489" s="208"/>
      <c r="O489" s="656">
        <v>1</v>
      </c>
      <c r="P489" s="208"/>
      <c r="Q489" s="570">
        <v>2.85</v>
      </c>
      <c r="R489" s="570">
        <v>1.35</v>
      </c>
      <c r="S489" s="135"/>
      <c r="T489" s="755">
        <f t="shared" si="55"/>
        <v>18.070699999999999</v>
      </c>
      <c r="U489" s="928"/>
      <c r="V489" s="13"/>
    </row>
    <row r="490" spans="1:22" ht="39.950000000000003" customHeight="1" thickBot="1" x14ac:dyDescent="0.25">
      <c r="A490" s="1248"/>
      <c r="B490" s="1322"/>
      <c r="C490" s="241" t="s">
        <v>190</v>
      </c>
      <c r="D490" s="195"/>
      <c r="E490" s="195"/>
      <c r="F490" s="191" t="s">
        <v>190</v>
      </c>
      <c r="G490" s="209">
        <v>24</v>
      </c>
      <c r="H490" s="209"/>
      <c r="I490" s="209"/>
      <c r="J490" s="209"/>
      <c r="K490" s="209">
        <v>11.39</v>
      </c>
      <c r="L490" s="209"/>
      <c r="M490" s="209"/>
      <c r="N490" s="209"/>
      <c r="O490" s="209"/>
      <c r="P490" s="209"/>
      <c r="Q490" s="746">
        <v>2.85</v>
      </c>
      <c r="R490" s="746">
        <v>1.35</v>
      </c>
      <c r="S490" s="151"/>
      <c r="T490" s="878">
        <f t="shared" si="55"/>
        <v>17.070699999999999</v>
      </c>
      <c r="U490" s="949"/>
      <c r="V490" s="13"/>
    </row>
    <row r="491" spans="1:22" ht="39.950000000000003" customHeight="1" x14ac:dyDescent="0.2">
      <c r="A491" s="1203">
        <v>29</v>
      </c>
      <c r="B491" s="1218" t="s">
        <v>956</v>
      </c>
      <c r="C491" s="509" t="s">
        <v>521</v>
      </c>
      <c r="D491" s="509" t="s">
        <v>521</v>
      </c>
      <c r="E491" s="1330"/>
      <c r="F491" s="202" t="s">
        <v>521</v>
      </c>
      <c r="G491" s="172">
        <v>30</v>
      </c>
      <c r="H491" s="172"/>
      <c r="I491" s="172"/>
      <c r="J491" s="172"/>
      <c r="K491" s="172">
        <v>10.48</v>
      </c>
      <c r="L491" s="172">
        <v>0.73</v>
      </c>
      <c r="M491" s="208"/>
      <c r="N491" s="792"/>
      <c r="O491" s="788"/>
      <c r="P491" s="789"/>
      <c r="Q491" s="795">
        <v>2.85</v>
      </c>
      <c r="R491" s="536">
        <v>1.35</v>
      </c>
      <c r="S491" s="134"/>
      <c r="T491" s="877">
        <f t="shared" si="55"/>
        <v>16.8673</v>
      </c>
      <c r="U491" s="948"/>
      <c r="V491" s="13"/>
    </row>
    <row r="492" spans="1:22" ht="39.950000000000003" customHeight="1" x14ac:dyDescent="0.2">
      <c r="A492" s="1376"/>
      <c r="B492" s="1390"/>
      <c r="C492" s="510" t="s">
        <v>522</v>
      </c>
      <c r="D492" s="510" t="s">
        <v>522</v>
      </c>
      <c r="E492" s="1331"/>
      <c r="F492" s="388" t="s">
        <v>522</v>
      </c>
      <c r="G492" s="208">
        <v>30</v>
      </c>
      <c r="H492" s="208"/>
      <c r="I492" s="208"/>
      <c r="J492" s="208"/>
      <c r="K492" s="208">
        <v>10.48</v>
      </c>
      <c r="L492" s="208">
        <v>0.73</v>
      </c>
      <c r="M492" s="208"/>
      <c r="N492" s="793"/>
      <c r="O492" s="797"/>
      <c r="P492" s="798">
        <v>2.2999999999999998</v>
      </c>
      <c r="Q492" s="796">
        <v>2.85</v>
      </c>
      <c r="R492" s="570">
        <v>1.35</v>
      </c>
      <c r="S492" s="135"/>
      <c r="T492" s="755">
        <f t="shared" si="55"/>
        <v>19.167299999999997</v>
      </c>
      <c r="U492" s="928"/>
      <c r="V492" s="13"/>
    </row>
    <row r="493" spans="1:22" ht="39.950000000000003" customHeight="1" thickBot="1" x14ac:dyDescent="0.25">
      <c r="A493" s="1204"/>
      <c r="B493" s="1219"/>
      <c r="C493" s="381" t="s">
        <v>42</v>
      </c>
      <c r="D493" s="386"/>
      <c r="E493" s="386"/>
      <c r="F493" s="389" t="s">
        <v>42</v>
      </c>
      <c r="G493" s="209">
        <v>30</v>
      </c>
      <c r="H493" s="209"/>
      <c r="I493" s="209"/>
      <c r="J493" s="209"/>
      <c r="K493" s="209">
        <v>10.48</v>
      </c>
      <c r="L493" s="209"/>
      <c r="M493" s="209"/>
      <c r="N493" s="794"/>
      <c r="O493" s="790">
        <v>1</v>
      </c>
      <c r="P493" s="791"/>
      <c r="Q493" s="787">
        <v>2.85</v>
      </c>
      <c r="R493" s="746">
        <v>1.35</v>
      </c>
      <c r="S493" s="151"/>
      <c r="T493" s="878">
        <f>SUM(K493:M493)*1.13+SUM(O493:R493)</f>
        <v>17.042400000000001</v>
      </c>
      <c r="U493" s="949"/>
      <c r="V493" s="13"/>
    </row>
    <row r="494" spans="1:22" ht="39.950000000000003" customHeight="1" thickBot="1" x14ac:dyDescent="0.25">
      <c r="A494" s="39">
        <v>30</v>
      </c>
      <c r="B494" s="77" t="s">
        <v>218</v>
      </c>
      <c r="C494" s="240" t="s">
        <v>219</v>
      </c>
      <c r="D494" s="240" t="s">
        <v>219</v>
      </c>
      <c r="E494" s="41"/>
      <c r="F494" s="146" t="s">
        <v>219</v>
      </c>
      <c r="G494" s="147">
        <v>73.77</v>
      </c>
      <c r="H494" s="147">
        <v>6.5</v>
      </c>
      <c r="I494" s="147"/>
      <c r="J494" s="147"/>
      <c r="K494" s="147">
        <v>15.9</v>
      </c>
      <c r="L494" s="147">
        <v>1</v>
      </c>
      <c r="M494" s="147"/>
      <c r="N494" s="147"/>
      <c r="O494" s="447"/>
      <c r="P494" s="447"/>
      <c r="Q494" s="724">
        <v>2.85</v>
      </c>
      <c r="R494" s="724">
        <v>1.35</v>
      </c>
      <c r="S494" s="152"/>
      <c r="T494" s="909">
        <f t="shared" ref="T494:T501" si="56">SUM(K494:M494)*1.13+SUM(O494:R494)</f>
        <v>23.296999999999997</v>
      </c>
      <c r="U494" s="936"/>
      <c r="V494" s="13"/>
    </row>
    <row r="495" spans="1:22" ht="39.950000000000003" customHeight="1" x14ac:dyDescent="0.2">
      <c r="A495" s="1247">
        <v>31</v>
      </c>
      <c r="B495" s="1320" t="s">
        <v>955</v>
      </c>
      <c r="C495" s="236" t="s">
        <v>168</v>
      </c>
      <c r="D495" s="236" t="s">
        <v>168</v>
      </c>
      <c r="E495" s="161"/>
      <c r="F495" s="189" t="s">
        <v>168</v>
      </c>
      <c r="G495" s="172">
        <v>12</v>
      </c>
      <c r="H495" s="172"/>
      <c r="I495" s="172"/>
      <c r="J495" s="172"/>
      <c r="K495" s="172">
        <v>10.14</v>
      </c>
      <c r="L495" s="172">
        <v>4.9000000000000004</v>
      </c>
      <c r="M495" s="172"/>
      <c r="N495" s="172"/>
      <c r="O495" s="659">
        <v>1</v>
      </c>
      <c r="P495" s="172"/>
      <c r="Q495" s="536">
        <v>2.85</v>
      </c>
      <c r="R495" s="536">
        <v>1.35</v>
      </c>
      <c r="S495" s="134"/>
      <c r="T495" s="877">
        <f t="shared" si="56"/>
        <v>22.1952</v>
      </c>
      <c r="U495" s="948"/>
      <c r="V495" s="13"/>
    </row>
    <row r="496" spans="1:22" ht="39.950000000000003" customHeight="1" x14ac:dyDescent="0.2">
      <c r="A496" s="1308"/>
      <c r="B496" s="1321"/>
      <c r="C496" s="510" t="s">
        <v>695</v>
      </c>
      <c r="D496" s="1331"/>
      <c r="E496" s="1312"/>
      <c r="F496" s="190" t="s">
        <v>695</v>
      </c>
      <c r="G496" s="208">
        <v>10</v>
      </c>
      <c r="H496" s="208"/>
      <c r="I496" s="208"/>
      <c r="J496" s="208"/>
      <c r="K496" s="208">
        <v>10.14</v>
      </c>
      <c r="L496" s="208"/>
      <c r="M496" s="208"/>
      <c r="N496" s="208"/>
      <c r="O496" s="656">
        <v>1</v>
      </c>
      <c r="P496" s="208"/>
      <c r="Q496" s="570">
        <v>2.85</v>
      </c>
      <c r="R496" s="570">
        <v>1.35</v>
      </c>
      <c r="S496" s="135"/>
      <c r="T496" s="755">
        <f t="shared" si="56"/>
        <v>16.658200000000001</v>
      </c>
      <c r="U496" s="928"/>
      <c r="V496" s="13"/>
    </row>
    <row r="497" spans="1:22" ht="39.950000000000003" customHeight="1" x14ac:dyDescent="0.2">
      <c r="A497" s="1308"/>
      <c r="B497" s="1321"/>
      <c r="C497" s="510" t="s">
        <v>696</v>
      </c>
      <c r="D497" s="1331"/>
      <c r="E497" s="1312"/>
      <c r="F497" s="190" t="s">
        <v>696</v>
      </c>
      <c r="G497" s="208">
        <v>10</v>
      </c>
      <c r="H497" s="208"/>
      <c r="I497" s="208"/>
      <c r="J497" s="208"/>
      <c r="K497" s="208">
        <v>10.14</v>
      </c>
      <c r="L497" s="208"/>
      <c r="M497" s="208"/>
      <c r="N497" s="208"/>
      <c r="O497" s="208"/>
      <c r="P497" s="208"/>
      <c r="Q497" s="570">
        <v>2.85</v>
      </c>
      <c r="R497" s="570">
        <v>1.35</v>
      </c>
      <c r="S497" s="135"/>
      <c r="T497" s="755">
        <f t="shared" si="56"/>
        <v>15.658200000000001</v>
      </c>
      <c r="U497" s="928"/>
      <c r="V497" s="13"/>
    </row>
    <row r="498" spans="1:22" ht="39.950000000000003" customHeight="1" thickBot="1" x14ac:dyDescent="0.25">
      <c r="A498" s="1248"/>
      <c r="B498" s="1322"/>
      <c r="C498" s="511" t="s">
        <v>697</v>
      </c>
      <c r="D498" s="1332"/>
      <c r="E498" s="1313"/>
      <c r="F498" s="191" t="s">
        <v>697</v>
      </c>
      <c r="G498" s="209">
        <v>10</v>
      </c>
      <c r="H498" s="209"/>
      <c r="I498" s="209"/>
      <c r="J498" s="209"/>
      <c r="K498" s="209">
        <v>10.14</v>
      </c>
      <c r="L498" s="209"/>
      <c r="M498" s="209"/>
      <c r="N498" s="209"/>
      <c r="O498" s="209"/>
      <c r="P498" s="209"/>
      <c r="Q498" s="746">
        <v>2.85</v>
      </c>
      <c r="R498" s="746">
        <v>1.35</v>
      </c>
      <c r="S498" s="151"/>
      <c r="T498" s="878">
        <f t="shared" si="56"/>
        <v>15.658200000000001</v>
      </c>
      <c r="U498" s="949"/>
      <c r="V498" s="13"/>
    </row>
    <row r="499" spans="1:22" ht="60.75" thickBot="1" x14ac:dyDescent="0.25">
      <c r="A499" s="39">
        <v>32</v>
      </c>
      <c r="B499" s="77" t="s">
        <v>476</v>
      </c>
      <c r="C499" s="240" t="s">
        <v>126</v>
      </c>
      <c r="D499" s="240" t="s">
        <v>126</v>
      </c>
      <c r="E499" s="228"/>
      <c r="F499" s="146" t="s">
        <v>126</v>
      </c>
      <c r="G499" s="147">
        <v>16.170000000000002</v>
      </c>
      <c r="H499" s="147"/>
      <c r="I499" s="147"/>
      <c r="J499" s="147"/>
      <c r="K499" s="147">
        <v>5.83</v>
      </c>
      <c r="L499" s="147">
        <v>3.98</v>
      </c>
      <c r="M499" s="147"/>
      <c r="N499" s="147"/>
      <c r="O499" s="147"/>
      <c r="P499" s="147"/>
      <c r="Q499" s="724">
        <v>2.85</v>
      </c>
      <c r="R499" s="724">
        <v>0.95</v>
      </c>
      <c r="S499" s="152"/>
      <c r="T499" s="909">
        <f t="shared" si="56"/>
        <v>14.885300000000001</v>
      </c>
      <c r="U499" s="936"/>
      <c r="V499" s="13"/>
    </row>
    <row r="500" spans="1:22" ht="51" customHeight="1" thickBot="1" x14ac:dyDescent="0.25">
      <c r="A500" s="39">
        <v>33</v>
      </c>
      <c r="B500" s="77" t="s">
        <v>220</v>
      </c>
      <c r="C500" s="240" t="s">
        <v>221</v>
      </c>
      <c r="D500" s="240" t="s">
        <v>221</v>
      </c>
      <c r="E500" s="41"/>
      <c r="F500" s="146" t="s">
        <v>221</v>
      </c>
      <c r="G500" s="147">
        <v>36</v>
      </c>
      <c r="H500" s="147"/>
      <c r="I500" s="147"/>
      <c r="J500" s="147"/>
      <c r="K500" s="147">
        <v>8.74</v>
      </c>
      <c r="L500" s="147">
        <v>1.98</v>
      </c>
      <c r="M500" s="147"/>
      <c r="N500" s="147"/>
      <c r="O500" s="147"/>
      <c r="P500" s="147"/>
      <c r="Q500" s="724">
        <v>2.85</v>
      </c>
      <c r="R500" s="724">
        <v>1.35</v>
      </c>
      <c r="S500" s="152"/>
      <c r="T500" s="909">
        <f t="shared" si="56"/>
        <v>16.313600000000001</v>
      </c>
      <c r="U500" s="936"/>
      <c r="V500" s="13"/>
    </row>
    <row r="501" spans="1:22" ht="60" customHeight="1" x14ac:dyDescent="0.2">
      <c r="A501" s="1247">
        <v>34</v>
      </c>
      <c r="B501" s="1306" t="s">
        <v>469</v>
      </c>
      <c r="C501" s="509" t="s">
        <v>786</v>
      </c>
      <c r="D501" s="509" t="s">
        <v>786</v>
      </c>
      <c r="E501" s="1330"/>
      <c r="F501" s="189" t="s">
        <v>786</v>
      </c>
      <c r="G501" s="172">
        <v>20</v>
      </c>
      <c r="H501" s="172">
        <v>16</v>
      </c>
      <c r="I501" s="172"/>
      <c r="J501" s="172"/>
      <c r="K501" s="172">
        <v>10.02</v>
      </c>
      <c r="L501" s="172">
        <v>5.31</v>
      </c>
      <c r="M501" s="172"/>
      <c r="N501" s="172"/>
      <c r="O501" s="659">
        <v>2.33</v>
      </c>
      <c r="P501" s="172"/>
      <c r="Q501" s="536">
        <v>2.85</v>
      </c>
      <c r="R501" s="536">
        <v>1.35</v>
      </c>
      <c r="S501" s="134"/>
      <c r="T501" s="877">
        <f t="shared" si="56"/>
        <v>23.852899999999998</v>
      </c>
      <c r="U501" s="948"/>
      <c r="V501" s="13"/>
    </row>
    <row r="502" spans="1:22" ht="60" customHeight="1" thickBot="1" x14ac:dyDescent="0.25">
      <c r="A502" s="1248"/>
      <c r="B502" s="1307"/>
      <c r="C502" s="511" t="s">
        <v>787</v>
      </c>
      <c r="D502" s="511" t="s">
        <v>787</v>
      </c>
      <c r="E502" s="1332"/>
      <c r="F502" s="191" t="s">
        <v>787</v>
      </c>
      <c r="G502" s="209">
        <v>20</v>
      </c>
      <c r="H502" s="209">
        <v>16</v>
      </c>
      <c r="I502" s="209"/>
      <c r="J502" s="209"/>
      <c r="K502" s="209">
        <v>10.02</v>
      </c>
      <c r="L502" s="209">
        <v>5.31</v>
      </c>
      <c r="M502" s="209"/>
      <c r="N502" s="209"/>
      <c r="O502" s="658">
        <v>2.33</v>
      </c>
      <c r="P502" s="209"/>
      <c r="Q502" s="746">
        <v>2.85</v>
      </c>
      <c r="R502" s="746">
        <v>0.95</v>
      </c>
      <c r="S502" s="151"/>
      <c r="T502" s="878">
        <f>SUM(K502:M502)*1.13+SUM(O502:R502)</f>
        <v>23.452899999999996</v>
      </c>
      <c r="U502" s="949" t="s">
        <v>1131</v>
      </c>
      <c r="V502" s="13"/>
    </row>
    <row r="503" spans="1:22" ht="39.950000000000003" customHeight="1" x14ac:dyDescent="0.2">
      <c r="A503" s="1247">
        <v>35</v>
      </c>
      <c r="B503" s="1306" t="s">
        <v>482</v>
      </c>
      <c r="C503" s="236" t="s">
        <v>96</v>
      </c>
      <c r="D503" s="236" t="s">
        <v>96</v>
      </c>
      <c r="E503" s="196"/>
      <c r="F503" s="189" t="s">
        <v>96</v>
      </c>
      <c r="G503" s="172">
        <v>14.18</v>
      </c>
      <c r="H503" s="172">
        <v>2.56</v>
      </c>
      <c r="I503" s="172"/>
      <c r="J503" s="172"/>
      <c r="K503" s="172">
        <v>7.34</v>
      </c>
      <c r="L503" s="172">
        <v>1.1000000000000001</v>
      </c>
      <c r="M503" s="172"/>
      <c r="N503" s="172"/>
      <c r="O503" s="659">
        <v>0.2</v>
      </c>
      <c r="P503" s="172"/>
      <c r="Q503" s="536">
        <v>2.85</v>
      </c>
      <c r="R503" s="859">
        <v>1.35</v>
      </c>
      <c r="S503" s="134"/>
      <c r="T503" s="873">
        <f>SUM(K503:M503)*1.13+SUM(O503:R503)</f>
        <v>13.937199999999999</v>
      </c>
      <c r="U503" s="948"/>
      <c r="V503" s="13"/>
    </row>
    <row r="504" spans="1:22" ht="39.950000000000003" customHeight="1" x14ac:dyDescent="0.2">
      <c r="A504" s="1308"/>
      <c r="B504" s="1377"/>
      <c r="C504" s="237" t="s">
        <v>97</v>
      </c>
      <c r="D504" s="194"/>
      <c r="E504" s="194"/>
      <c r="F504" s="190" t="s">
        <v>97</v>
      </c>
      <c r="G504" s="208">
        <v>14.18</v>
      </c>
      <c r="H504" s="208"/>
      <c r="I504" s="208"/>
      <c r="J504" s="208"/>
      <c r="K504" s="208">
        <v>7.34</v>
      </c>
      <c r="L504" s="208"/>
      <c r="M504" s="208"/>
      <c r="N504" s="208"/>
      <c r="O504" s="208"/>
      <c r="P504" s="208"/>
      <c r="Q504" s="570">
        <v>2.85</v>
      </c>
      <c r="R504" s="570">
        <v>1.35</v>
      </c>
      <c r="S504" s="135"/>
      <c r="T504" s="755">
        <f t="shared" ref="T504:T506" si="57">SUM(K504:M504)*1.13+SUM(O504:R504)</f>
        <v>12.494199999999999</v>
      </c>
      <c r="U504" s="928"/>
      <c r="V504" s="13"/>
    </row>
    <row r="505" spans="1:22" ht="39.950000000000003" customHeight="1" x14ac:dyDescent="0.2">
      <c r="A505" s="1308"/>
      <c r="B505" s="1377"/>
      <c r="C505" s="237" t="s">
        <v>98</v>
      </c>
      <c r="D505" s="194"/>
      <c r="E505" s="194"/>
      <c r="F505" s="190" t="s">
        <v>98</v>
      </c>
      <c r="G505" s="208">
        <v>14.18</v>
      </c>
      <c r="H505" s="208"/>
      <c r="I505" s="208"/>
      <c r="J505" s="208"/>
      <c r="K505" s="208">
        <v>7.34</v>
      </c>
      <c r="L505" s="208"/>
      <c r="M505" s="208"/>
      <c r="N505" s="208"/>
      <c r="O505" s="656">
        <v>0.2</v>
      </c>
      <c r="P505" s="208"/>
      <c r="Q505" s="570">
        <v>2.85</v>
      </c>
      <c r="R505" s="570">
        <v>1.35</v>
      </c>
      <c r="S505" s="135"/>
      <c r="T505" s="755">
        <f t="shared" si="57"/>
        <v>12.694199999999999</v>
      </c>
      <c r="U505" s="928"/>
      <c r="V505" s="13"/>
    </row>
    <row r="506" spans="1:22" ht="39.950000000000003" customHeight="1" thickBot="1" x14ac:dyDescent="0.25">
      <c r="A506" s="1248"/>
      <c r="B506" s="1307"/>
      <c r="C506" s="241" t="s">
        <v>69</v>
      </c>
      <c r="D506" s="241" t="s">
        <v>69</v>
      </c>
      <c r="E506" s="195"/>
      <c r="F506" s="191" t="s">
        <v>69</v>
      </c>
      <c r="G506" s="209">
        <v>14.18</v>
      </c>
      <c r="H506" s="209">
        <v>2.56</v>
      </c>
      <c r="I506" s="209"/>
      <c r="J506" s="209"/>
      <c r="K506" s="209">
        <v>7.34</v>
      </c>
      <c r="L506" s="209">
        <v>1.1000000000000001</v>
      </c>
      <c r="M506" s="209"/>
      <c r="N506" s="209"/>
      <c r="O506" s="209"/>
      <c r="P506" s="209"/>
      <c r="Q506" s="746">
        <v>2.85</v>
      </c>
      <c r="R506" s="746">
        <v>1.35</v>
      </c>
      <c r="S506" s="151"/>
      <c r="T506" s="878">
        <f t="shared" si="57"/>
        <v>13.737199999999998</v>
      </c>
      <c r="U506" s="949"/>
      <c r="V506" s="13"/>
    </row>
    <row r="507" spans="1:22" ht="60.75" thickBot="1" x14ac:dyDescent="0.25">
      <c r="A507" s="39">
        <v>36</v>
      </c>
      <c r="B507" s="77" t="s">
        <v>422</v>
      </c>
      <c r="C507" s="240" t="s">
        <v>181</v>
      </c>
      <c r="D507" s="240" t="s">
        <v>181</v>
      </c>
      <c r="E507" s="41"/>
      <c r="F507" s="146" t="s">
        <v>181</v>
      </c>
      <c r="G507" s="147">
        <v>32.130000000000003</v>
      </c>
      <c r="H507" s="147">
        <v>1.06</v>
      </c>
      <c r="I507" s="147"/>
      <c r="J507" s="147"/>
      <c r="K507" s="147">
        <v>11.8</v>
      </c>
      <c r="L507" s="147">
        <v>3</v>
      </c>
      <c r="M507" s="147"/>
      <c r="N507" s="147"/>
      <c r="O507" s="147"/>
      <c r="P507" s="147"/>
      <c r="Q507" s="724">
        <v>2.85</v>
      </c>
      <c r="R507" s="724">
        <v>1.35</v>
      </c>
      <c r="S507" s="152"/>
      <c r="T507" s="909">
        <f>SUM(K507:M507)*1.13+SUM(O507:R507)</f>
        <v>20.923999999999999</v>
      </c>
      <c r="U507" s="936"/>
      <c r="V507" s="13"/>
    </row>
    <row r="508" spans="1:22" ht="153.75" customHeight="1" x14ac:dyDescent="0.2">
      <c r="A508" s="1188">
        <v>37</v>
      </c>
      <c r="B508" s="1141" t="s">
        <v>229</v>
      </c>
      <c r="C508" s="1341" t="s">
        <v>425</v>
      </c>
      <c r="D508" s="1341" t="s">
        <v>425</v>
      </c>
      <c r="E508" s="1340"/>
      <c r="F508" s="1309" t="s">
        <v>425</v>
      </c>
      <c r="G508" s="305" t="s">
        <v>427</v>
      </c>
      <c r="H508" s="532">
        <v>3</v>
      </c>
      <c r="I508" s="532"/>
      <c r="J508" s="532"/>
      <c r="K508" s="532">
        <v>4.62</v>
      </c>
      <c r="L508" s="532">
        <v>3</v>
      </c>
      <c r="M508" s="532"/>
      <c r="N508" s="532"/>
      <c r="O508" s="532"/>
      <c r="P508" s="532"/>
      <c r="Q508" s="569">
        <v>2.85</v>
      </c>
      <c r="R508" s="569">
        <v>1.35</v>
      </c>
      <c r="S508" s="306"/>
      <c r="T508" s="872">
        <f>SUM(K508:M508)*1.13+SUM(O508:R508)</f>
        <v>12.810600000000001</v>
      </c>
      <c r="U508" s="961" t="s">
        <v>1109</v>
      </c>
      <c r="V508" s="13"/>
    </row>
    <row r="509" spans="1:22" ht="144" customHeight="1" x14ac:dyDescent="0.2">
      <c r="A509" s="1189"/>
      <c r="B509" s="1142"/>
      <c r="C509" s="1348"/>
      <c r="D509" s="1348"/>
      <c r="E509" s="1328"/>
      <c r="F509" s="1310"/>
      <c r="G509" s="25" t="s">
        <v>427</v>
      </c>
      <c r="H509" s="208">
        <v>3</v>
      </c>
      <c r="I509" s="208"/>
      <c r="J509" s="208"/>
      <c r="K509" s="208">
        <v>1.39</v>
      </c>
      <c r="L509" s="208">
        <v>3</v>
      </c>
      <c r="M509" s="208"/>
      <c r="N509" s="208"/>
      <c r="O509" s="208"/>
      <c r="P509" s="208"/>
      <c r="Q509" s="570">
        <v>2.85</v>
      </c>
      <c r="R509" s="570">
        <v>1.35</v>
      </c>
      <c r="S509" s="135"/>
      <c r="T509" s="755">
        <f>SUM(K509:M509)*1.13+SUM(O509:R509)</f>
        <v>9.1606999999999985</v>
      </c>
      <c r="U509" s="931" t="s">
        <v>1110</v>
      </c>
      <c r="V509" s="13"/>
    </row>
    <row r="510" spans="1:22" ht="142.5" customHeight="1" x14ac:dyDescent="0.2">
      <c r="A510" s="1189"/>
      <c r="B510" s="1142"/>
      <c r="C510" s="1335"/>
      <c r="D510" s="1335"/>
      <c r="E510" s="1328"/>
      <c r="F510" s="1311"/>
      <c r="G510" s="287" t="s">
        <v>427</v>
      </c>
      <c r="H510" s="291">
        <v>3</v>
      </c>
      <c r="I510" s="291"/>
      <c r="J510" s="291"/>
      <c r="K510" s="291">
        <v>6.93</v>
      </c>
      <c r="L510" s="291">
        <v>3</v>
      </c>
      <c r="M510" s="291"/>
      <c r="N510" s="291"/>
      <c r="O510" s="291"/>
      <c r="P510" s="291"/>
      <c r="Q510" s="751">
        <v>2.85</v>
      </c>
      <c r="R510" s="751">
        <v>1.35</v>
      </c>
      <c r="S510" s="292"/>
      <c r="T510" s="873">
        <f t="shared" ref="T510" si="58">SUM(K510:M510)*1.13+SUM(O510:R510)</f>
        <v>15.4209</v>
      </c>
      <c r="U510" s="952" t="s">
        <v>1111</v>
      </c>
      <c r="V510" s="13"/>
    </row>
    <row r="511" spans="1:22" ht="48.75" customHeight="1" x14ac:dyDescent="0.2">
      <c r="A511" s="1189"/>
      <c r="B511" s="1142"/>
      <c r="C511" s="1334" t="s">
        <v>875</v>
      </c>
      <c r="D511" s="1334" t="s">
        <v>875</v>
      </c>
      <c r="E511" s="1328"/>
      <c r="F511" s="1314" t="s">
        <v>875</v>
      </c>
      <c r="G511" s="1367"/>
      <c r="H511" s="208">
        <v>3</v>
      </c>
      <c r="I511" s="208"/>
      <c r="J511" s="208"/>
      <c r="K511" s="208">
        <v>4.62</v>
      </c>
      <c r="L511" s="208">
        <v>3</v>
      </c>
      <c r="M511" s="208"/>
      <c r="N511" s="208"/>
      <c r="O511" s="208"/>
      <c r="P511" s="208"/>
      <c r="Q511" s="570">
        <v>2.85</v>
      </c>
      <c r="R511" s="570">
        <v>1.35</v>
      </c>
      <c r="S511" s="135"/>
      <c r="T511" s="755">
        <f>SUM(K511:M511)*1.13+SUM(O511:R511)</f>
        <v>12.810600000000001</v>
      </c>
      <c r="U511" s="931" t="s">
        <v>1108</v>
      </c>
      <c r="V511" s="13"/>
    </row>
    <row r="512" spans="1:22" ht="37.5" customHeight="1" x14ac:dyDescent="0.2">
      <c r="A512" s="1189"/>
      <c r="B512" s="1142"/>
      <c r="C512" s="1348"/>
      <c r="D512" s="1348"/>
      <c r="E512" s="1328"/>
      <c r="F512" s="1310"/>
      <c r="G512" s="1368"/>
      <c r="H512" s="208">
        <v>3</v>
      </c>
      <c r="I512" s="208"/>
      <c r="J512" s="208"/>
      <c r="K512" s="208">
        <v>1.39</v>
      </c>
      <c r="L512" s="208">
        <v>3</v>
      </c>
      <c r="M512" s="208"/>
      <c r="N512" s="208"/>
      <c r="O512" s="208"/>
      <c r="P512" s="208"/>
      <c r="Q512" s="570">
        <v>2.85</v>
      </c>
      <c r="R512" s="570">
        <v>1.35</v>
      </c>
      <c r="S512" s="135"/>
      <c r="T512" s="755">
        <f t="shared" ref="T512:T513" si="59">SUM(K512:M512)*1.13+SUM(O512:R512)</f>
        <v>9.1606999999999985</v>
      </c>
      <c r="U512" s="931" t="s">
        <v>1110</v>
      </c>
      <c r="V512" s="13"/>
    </row>
    <row r="513" spans="1:22" ht="41.25" customHeight="1" x14ac:dyDescent="0.2">
      <c r="A513" s="1189"/>
      <c r="B513" s="1142"/>
      <c r="C513" s="1335"/>
      <c r="D513" s="1335"/>
      <c r="E513" s="1329"/>
      <c r="F513" s="1311"/>
      <c r="G513" s="1369"/>
      <c r="H513" s="208">
        <v>3</v>
      </c>
      <c r="I513" s="208"/>
      <c r="J513" s="208"/>
      <c r="K513" s="208">
        <v>6.93</v>
      </c>
      <c r="L513" s="208">
        <v>3</v>
      </c>
      <c r="M513" s="208"/>
      <c r="N513" s="208"/>
      <c r="O513" s="208"/>
      <c r="P513" s="208"/>
      <c r="Q513" s="570">
        <v>2.85</v>
      </c>
      <c r="R513" s="570">
        <v>1.35</v>
      </c>
      <c r="S513" s="135"/>
      <c r="T513" s="755">
        <f t="shared" si="59"/>
        <v>15.4209</v>
      </c>
      <c r="U513" s="931" t="s">
        <v>1111</v>
      </c>
      <c r="V513" s="13"/>
    </row>
    <row r="514" spans="1:22" ht="38.25" x14ac:dyDescent="0.2">
      <c r="A514" s="1189"/>
      <c r="B514" s="1142"/>
      <c r="C514" s="1334" t="s">
        <v>230</v>
      </c>
      <c r="D514" s="1334" t="s">
        <v>230</v>
      </c>
      <c r="E514" s="1327"/>
      <c r="F514" s="1314" t="s">
        <v>230</v>
      </c>
      <c r="G514" s="1367"/>
      <c r="H514" s="208">
        <v>3</v>
      </c>
      <c r="I514" s="208"/>
      <c r="J514" s="208"/>
      <c r="K514" s="208">
        <v>4.62</v>
      </c>
      <c r="L514" s="208">
        <v>3</v>
      </c>
      <c r="M514" s="208"/>
      <c r="N514" s="208"/>
      <c r="O514" s="656">
        <v>2</v>
      </c>
      <c r="P514" s="208"/>
      <c r="Q514" s="570">
        <v>2.85</v>
      </c>
      <c r="R514" s="570">
        <v>1.35</v>
      </c>
      <c r="S514" s="135"/>
      <c r="T514" s="755">
        <f>SUM(K514:M514)*1.13+SUM(O514:R514)</f>
        <v>14.810599999999999</v>
      </c>
      <c r="U514" s="931" t="s">
        <v>1108</v>
      </c>
      <c r="V514" s="13"/>
    </row>
    <row r="515" spans="1:22" ht="15.75" x14ac:dyDescent="0.2">
      <c r="A515" s="1189"/>
      <c r="B515" s="1142"/>
      <c r="C515" s="1348"/>
      <c r="D515" s="1348"/>
      <c r="E515" s="1328"/>
      <c r="F515" s="1310"/>
      <c r="G515" s="1368"/>
      <c r="H515" s="208">
        <v>3</v>
      </c>
      <c r="I515" s="208"/>
      <c r="J515" s="208"/>
      <c r="K515" s="208">
        <v>1.39</v>
      </c>
      <c r="L515" s="208">
        <v>3</v>
      </c>
      <c r="M515" s="208"/>
      <c r="N515" s="208"/>
      <c r="O515" s="656">
        <v>2</v>
      </c>
      <c r="P515" s="208"/>
      <c r="Q515" s="570">
        <v>2.85</v>
      </c>
      <c r="R515" s="570">
        <v>1.35</v>
      </c>
      <c r="S515" s="135"/>
      <c r="T515" s="755">
        <f t="shared" ref="T515" si="60">SUM(K515:M515)*1.13+SUM(O515:R515)</f>
        <v>11.160699999999999</v>
      </c>
      <c r="U515" s="931" t="s">
        <v>1110</v>
      </c>
      <c r="V515" s="13"/>
    </row>
    <row r="516" spans="1:22" ht="40.5" customHeight="1" x14ac:dyDescent="0.2">
      <c r="A516" s="1189"/>
      <c r="B516" s="1142"/>
      <c r="C516" s="1335"/>
      <c r="D516" s="1335"/>
      <c r="E516" s="1329"/>
      <c r="F516" s="1311"/>
      <c r="G516" s="1369"/>
      <c r="H516" s="208">
        <v>3</v>
      </c>
      <c r="I516" s="208"/>
      <c r="J516" s="208"/>
      <c r="K516" s="208">
        <v>6.93</v>
      </c>
      <c r="L516" s="208">
        <v>3</v>
      </c>
      <c r="M516" s="208"/>
      <c r="N516" s="208"/>
      <c r="O516" s="656">
        <v>2</v>
      </c>
      <c r="P516" s="208"/>
      <c r="Q516" s="570">
        <v>2.85</v>
      </c>
      <c r="R516" s="570">
        <v>1.35</v>
      </c>
      <c r="S516" s="135"/>
      <c r="T516" s="755">
        <f>SUM(K516:M516)*1.13+SUM(O516:R516)</f>
        <v>17.420899999999996</v>
      </c>
      <c r="U516" s="931" t="s">
        <v>1111</v>
      </c>
      <c r="V516" s="13"/>
    </row>
    <row r="517" spans="1:22" ht="38.25" x14ac:dyDescent="0.2">
      <c r="A517" s="1189"/>
      <c r="B517" s="1142"/>
      <c r="C517" s="1334" t="s">
        <v>231</v>
      </c>
      <c r="D517" s="1334" t="s">
        <v>231</v>
      </c>
      <c r="E517" s="1327"/>
      <c r="F517" s="1314" t="s">
        <v>231</v>
      </c>
      <c r="G517" s="1367"/>
      <c r="H517" s="208">
        <v>3</v>
      </c>
      <c r="I517" s="208"/>
      <c r="J517" s="208"/>
      <c r="K517" s="208">
        <v>4.62</v>
      </c>
      <c r="L517" s="208">
        <v>3</v>
      </c>
      <c r="M517" s="208"/>
      <c r="N517" s="208"/>
      <c r="O517" s="208"/>
      <c r="P517" s="208"/>
      <c r="Q517" s="570">
        <v>2.85</v>
      </c>
      <c r="R517" s="570">
        <v>1.35</v>
      </c>
      <c r="S517" s="135"/>
      <c r="T517" s="755">
        <f t="shared" ref="T517:T534" si="61">SUM(K517:M517)*1.13+SUM(O517:R517)</f>
        <v>12.810600000000001</v>
      </c>
      <c r="U517" s="931" t="s">
        <v>1108</v>
      </c>
      <c r="V517" s="13"/>
    </row>
    <row r="518" spans="1:22" ht="15.75" x14ac:dyDescent="0.2">
      <c r="A518" s="1189"/>
      <c r="B518" s="1142"/>
      <c r="C518" s="1348"/>
      <c r="D518" s="1348"/>
      <c r="E518" s="1328"/>
      <c r="F518" s="1310"/>
      <c r="G518" s="1368"/>
      <c r="H518" s="208">
        <v>3</v>
      </c>
      <c r="I518" s="208"/>
      <c r="J518" s="208"/>
      <c r="K518" s="208">
        <v>1.39</v>
      </c>
      <c r="L518" s="208">
        <v>3</v>
      </c>
      <c r="M518" s="208"/>
      <c r="N518" s="208"/>
      <c r="O518" s="208"/>
      <c r="P518" s="208"/>
      <c r="Q518" s="570">
        <v>2.85</v>
      </c>
      <c r="R518" s="570">
        <v>1.35</v>
      </c>
      <c r="S518" s="135"/>
      <c r="T518" s="755">
        <f t="shared" si="61"/>
        <v>9.1606999999999985</v>
      </c>
      <c r="U518" s="931" t="s">
        <v>1110</v>
      </c>
      <c r="V518" s="13"/>
    </row>
    <row r="519" spans="1:22" ht="38.25" x14ac:dyDescent="0.2">
      <c r="A519" s="1189"/>
      <c r="B519" s="1142"/>
      <c r="C519" s="1335"/>
      <c r="D519" s="1335"/>
      <c r="E519" s="1329"/>
      <c r="F519" s="1311"/>
      <c r="G519" s="1369"/>
      <c r="H519" s="208">
        <v>3</v>
      </c>
      <c r="I519" s="208"/>
      <c r="J519" s="208"/>
      <c r="K519" s="208">
        <v>6.93</v>
      </c>
      <c r="L519" s="208">
        <v>3</v>
      </c>
      <c r="M519" s="208"/>
      <c r="N519" s="208"/>
      <c r="O519" s="208"/>
      <c r="P519" s="208"/>
      <c r="Q519" s="570">
        <v>2.85</v>
      </c>
      <c r="R519" s="570">
        <v>1.35</v>
      </c>
      <c r="S519" s="135"/>
      <c r="T519" s="755">
        <f t="shared" si="61"/>
        <v>15.4209</v>
      </c>
      <c r="U519" s="931" t="s">
        <v>1111</v>
      </c>
      <c r="V519" s="13"/>
    </row>
    <row r="520" spans="1:22" ht="38.25" x14ac:dyDescent="0.2">
      <c r="A520" s="1189"/>
      <c r="B520" s="1142"/>
      <c r="C520" s="1334" t="s">
        <v>232</v>
      </c>
      <c r="D520" s="1334" t="s">
        <v>232</v>
      </c>
      <c r="E520" s="1327"/>
      <c r="F520" s="1314" t="s">
        <v>232</v>
      </c>
      <c r="G520" s="1367"/>
      <c r="H520" s="208">
        <v>3</v>
      </c>
      <c r="I520" s="208"/>
      <c r="J520" s="208"/>
      <c r="K520" s="208">
        <v>4.62</v>
      </c>
      <c r="L520" s="208">
        <v>3</v>
      </c>
      <c r="M520" s="208"/>
      <c r="N520" s="208"/>
      <c r="O520" s="208"/>
      <c r="P520" s="208"/>
      <c r="Q520" s="570">
        <v>2.85</v>
      </c>
      <c r="R520" s="570">
        <v>1.35</v>
      </c>
      <c r="S520" s="135"/>
      <c r="T520" s="755">
        <f t="shared" si="61"/>
        <v>12.810600000000001</v>
      </c>
      <c r="U520" s="931" t="s">
        <v>1108</v>
      </c>
      <c r="V520" s="13"/>
    </row>
    <row r="521" spans="1:22" ht="15.75" x14ac:dyDescent="0.2">
      <c r="A521" s="1189"/>
      <c r="B521" s="1142"/>
      <c r="C521" s="1348"/>
      <c r="D521" s="1348"/>
      <c r="E521" s="1328"/>
      <c r="F521" s="1310"/>
      <c r="G521" s="1368"/>
      <c r="H521" s="208">
        <v>3</v>
      </c>
      <c r="I521" s="208"/>
      <c r="J521" s="208"/>
      <c r="K521" s="208">
        <v>1.39</v>
      </c>
      <c r="L521" s="208">
        <v>3</v>
      </c>
      <c r="M521" s="208"/>
      <c r="N521" s="208"/>
      <c r="O521" s="208"/>
      <c r="P521" s="208"/>
      <c r="Q521" s="570">
        <v>2.85</v>
      </c>
      <c r="R521" s="570">
        <v>1.35</v>
      </c>
      <c r="S521" s="135"/>
      <c r="T521" s="755">
        <f t="shared" si="61"/>
        <v>9.1606999999999985</v>
      </c>
      <c r="U521" s="931" t="s">
        <v>1110</v>
      </c>
      <c r="V521" s="13"/>
    </row>
    <row r="522" spans="1:22" ht="38.25" x14ac:dyDescent="0.2">
      <c r="A522" s="1189"/>
      <c r="B522" s="1142"/>
      <c r="C522" s="1335"/>
      <c r="D522" s="1335"/>
      <c r="E522" s="1329"/>
      <c r="F522" s="1311"/>
      <c r="G522" s="1369"/>
      <c r="H522" s="208">
        <v>3</v>
      </c>
      <c r="I522" s="208"/>
      <c r="J522" s="208"/>
      <c r="K522" s="208">
        <v>6.93</v>
      </c>
      <c r="L522" s="208">
        <v>3</v>
      </c>
      <c r="M522" s="208"/>
      <c r="N522" s="208"/>
      <c r="O522" s="208"/>
      <c r="P522" s="208"/>
      <c r="Q522" s="570">
        <v>2.85</v>
      </c>
      <c r="R522" s="570">
        <v>1.35</v>
      </c>
      <c r="S522" s="135"/>
      <c r="T522" s="755">
        <f t="shared" si="61"/>
        <v>15.4209</v>
      </c>
      <c r="U522" s="931" t="s">
        <v>1111</v>
      </c>
      <c r="V522" s="13"/>
    </row>
    <row r="523" spans="1:22" ht="38.25" x14ac:dyDescent="0.2">
      <c r="A523" s="1189"/>
      <c r="B523" s="1142"/>
      <c r="C523" s="1334" t="s">
        <v>233</v>
      </c>
      <c r="D523" s="1261" t="s">
        <v>233</v>
      </c>
      <c r="E523" s="1327"/>
      <c r="F523" s="1314" t="s">
        <v>233</v>
      </c>
      <c r="G523" s="1367"/>
      <c r="H523" s="208">
        <v>3</v>
      </c>
      <c r="I523" s="208"/>
      <c r="J523" s="208"/>
      <c r="K523" s="208">
        <v>4.62</v>
      </c>
      <c r="L523" s="208">
        <v>3</v>
      </c>
      <c r="M523" s="208"/>
      <c r="N523" s="208"/>
      <c r="O523" s="208"/>
      <c r="P523" s="208"/>
      <c r="Q523" s="570">
        <v>2.85</v>
      </c>
      <c r="R523" s="570">
        <v>1.35</v>
      </c>
      <c r="S523" s="135"/>
      <c r="T523" s="755">
        <f t="shared" si="61"/>
        <v>12.810600000000001</v>
      </c>
      <c r="U523" s="931" t="s">
        <v>1108</v>
      </c>
      <c r="V523" s="13"/>
    </row>
    <row r="524" spans="1:22" ht="15.75" x14ac:dyDescent="0.2">
      <c r="A524" s="1189"/>
      <c r="B524" s="1142"/>
      <c r="C524" s="1348"/>
      <c r="D524" s="1225"/>
      <c r="E524" s="1328"/>
      <c r="F524" s="1310"/>
      <c r="G524" s="1368"/>
      <c r="H524" s="208">
        <v>3</v>
      </c>
      <c r="I524" s="208"/>
      <c r="J524" s="208"/>
      <c r="K524" s="208">
        <v>1.39</v>
      </c>
      <c r="L524" s="208">
        <v>3</v>
      </c>
      <c r="M524" s="208"/>
      <c r="N524" s="208"/>
      <c r="O524" s="656">
        <v>2.5</v>
      </c>
      <c r="P524" s="208"/>
      <c r="Q524" s="570">
        <v>2.85</v>
      </c>
      <c r="R524" s="570">
        <v>1.35</v>
      </c>
      <c r="S524" s="135"/>
      <c r="T524" s="755">
        <f t="shared" si="61"/>
        <v>11.660699999999999</v>
      </c>
      <c r="U524" s="931" t="s">
        <v>1110</v>
      </c>
      <c r="V524" s="13"/>
    </row>
    <row r="525" spans="1:22" ht="25.5" x14ac:dyDescent="0.2">
      <c r="A525" s="1189"/>
      <c r="B525" s="1142"/>
      <c r="C525" s="1335"/>
      <c r="D525" s="1226"/>
      <c r="E525" s="1329"/>
      <c r="F525" s="1311"/>
      <c r="G525" s="1369"/>
      <c r="H525" s="208">
        <v>3</v>
      </c>
      <c r="I525" s="208"/>
      <c r="J525" s="208"/>
      <c r="K525" s="208">
        <v>6.93</v>
      </c>
      <c r="L525" s="208">
        <v>3</v>
      </c>
      <c r="M525" s="208"/>
      <c r="N525" s="208"/>
      <c r="O525" s="656">
        <v>2.5</v>
      </c>
      <c r="P525" s="208"/>
      <c r="Q525" s="570">
        <v>2.85</v>
      </c>
      <c r="R525" s="570">
        <v>1.35</v>
      </c>
      <c r="S525" s="135"/>
      <c r="T525" s="755">
        <f t="shared" si="61"/>
        <v>17.920899999999996</v>
      </c>
      <c r="U525" s="931" t="s">
        <v>968</v>
      </c>
      <c r="V525" s="13"/>
    </row>
    <row r="526" spans="1:22" ht="38.25" x14ac:dyDescent="0.2">
      <c r="A526" s="1189"/>
      <c r="B526" s="1142"/>
      <c r="C526" s="1334" t="s">
        <v>234</v>
      </c>
      <c r="D526" s="1327"/>
      <c r="E526" s="1327"/>
      <c r="F526" s="1314" t="s">
        <v>234</v>
      </c>
      <c r="G526" s="1367"/>
      <c r="H526" s="208"/>
      <c r="I526" s="208"/>
      <c r="J526" s="208"/>
      <c r="K526" s="208">
        <v>4.62</v>
      </c>
      <c r="L526" s="208"/>
      <c r="M526" s="208"/>
      <c r="N526" s="208"/>
      <c r="O526" s="656">
        <v>1</v>
      </c>
      <c r="P526" s="208"/>
      <c r="Q526" s="570">
        <v>2.85</v>
      </c>
      <c r="R526" s="570">
        <v>1.35</v>
      </c>
      <c r="S526" s="135"/>
      <c r="T526" s="755">
        <f t="shared" si="61"/>
        <v>10.4206</v>
      </c>
      <c r="U526" s="931" t="s">
        <v>1108</v>
      </c>
      <c r="V526" s="13"/>
    </row>
    <row r="527" spans="1:22" ht="15.75" x14ac:dyDescent="0.2">
      <c r="A527" s="1189"/>
      <c r="B527" s="1142"/>
      <c r="C527" s="1348"/>
      <c r="D527" s="1328"/>
      <c r="E527" s="1328"/>
      <c r="F527" s="1310"/>
      <c r="G527" s="1368"/>
      <c r="H527" s="650"/>
      <c r="I527" s="650"/>
      <c r="J527" s="650"/>
      <c r="K527" s="650">
        <v>1.39</v>
      </c>
      <c r="L527" s="208"/>
      <c r="M527" s="208"/>
      <c r="N527" s="208"/>
      <c r="O527" s="656">
        <v>1</v>
      </c>
      <c r="P527" s="208"/>
      <c r="Q527" s="570">
        <v>2.85</v>
      </c>
      <c r="R527" s="570">
        <v>1.35</v>
      </c>
      <c r="S527" s="293"/>
      <c r="T527" s="755">
        <f>SUM(K527:M527)*1.13+SUM(O527:R527)</f>
        <v>6.7706999999999997</v>
      </c>
      <c r="U527" s="931" t="s">
        <v>1110</v>
      </c>
      <c r="V527" s="13"/>
    </row>
    <row r="528" spans="1:22" ht="38.25" x14ac:dyDescent="0.2">
      <c r="A528" s="1189"/>
      <c r="B528" s="1142"/>
      <c r="C528" s="1335"/>
      <c r="D528" s="1329"/>
      <c r="E528" s="1329"/>
      <c r="F528" s="1311"/>
      <c r="G528" s="1369"/>
      <c r="H528" s="650"/>
      <c r="I528" s="650"/>
      <c r="J528" s="650"/>
      <c r="K528" s="650">
        <v>6.93</v>
      </c>
      <c r="L528" s="208"/>
      <c r="M528" s="208"/>
      <c r="N528" s="208"/>
      <c r="O528" s="656">
        <v>1</v>
      </c>
      <c r="P528" s="208"/>
      <c r="Q528" s="570">
        <v>2.85</v>
      </c>
      <c r="R528" s="570">
        <v>1.35</v>
      </c>
      <c r="S528" s="293"/>
      <c r="T528" s="755">
        <f t="shared" si="61"/>
        <v>13.030899999999999</v>
      </c>
      <c r="U528" s="931" t="s">
        <v>1111</v>
      </c>
      <c r="V528" s="13"/>
    </row>
    <row r="529" spans="1:22" ht="38.25" x14ac:dyDescent="0.2">
      <c r="A529" s="1189"/>
      <c r="B529" s="1142"/>
      <c r="C529" s="1334" t="s">
        <v>235</v>
      </c>
      <c r="D529" s="1327"/>
      <c r="E529" s="1327"/>
      <c r="F529" s="1314" t="s">
        <v>235</v>
      </c>
      <c r="G529" s="1367"/>
      <c r="H529" s="208"/>
      <c r="I529" s="208"/>
      <c r="J529" s="208"/>
      <c r="K529" s="208">
        <v>4.62</v>
      </c>
      <c r="L529" s="208"/>
      <c r="M529" s="208"/>
      <c r="N529" s="208"/>
      <c r="O529" s="208"/>
      <c r="P529" s="208"/>
      <c r="Q529" s="570">
        <v>2.85</v>
      </c>
      <c r="R529" s="570">
        <v>1.35</v>
      </c>
      <c r="S529" s="135"/>
      <c r="T529" s="755">
        <f t="shared" si="61"/>
        <v>9.4206000000000003</v>
      </c>
      <c r="U529" s="931" t="s">
        <v>1108</v>
      </c>
      <c r="V529" s="13"/>
    </row>
    <row r="530" spans="1:22" ht="15.75" x14ac:dyDescent="0.2">
      <c r="A530" s="1189"/>
      <c r="B530" s="1142"/>
      <c r="C530" s="1348"/>
      <c r="D530" s="1328"/>
      <c r="E530" s="1328"/>
      <c r="F530" s="1310"/>
      <c r="G530" s="1368"/>
      <c r="H530" s="650"/>
      <c r="I530" s="650"/>
      <c r="J530" s="650"/>
      <c r="K530" s="650">
        <v>1.39</v>
      </c>
      <c r="L530" s="208"/>
      <c r="M530" s="208"/>
      <c r="N530" s="208"/>
      <c r="O530" s="208"/>
      <c r="P530" s="208"/>
      <c r="Q530" s="570">
        <v>2.85</v>
      </c>
      <c r="R530" s="570">
        <v>1.35</v>
      </c>
      <c r="S530" s="293"/>
      <c r="T530" s="755">
        <f t="shared" si="61"/>
        <v>5.7706999999999997</v>
      </c>
      <c r="U530" s="931" t="s">
        <v>1110</v>
      </c>
      <c r="V530" s="13"/>
    </row>
    <row r="531" spans="1:22" ht="39" thickBot="1" x14ac:dyDescent="0.25">
      <c r="A531" s="1190"/>
      <c r="B531" s="1143"/>
      <c r="C531" s="1349"/>
      <c r="D531" s="1353"/>
      <c r="E531" s="1353"/>
      <c r="F531" s="1354"/>
      <c r="G531" s="1392"/>
      <c r="H531" s="209"/>
      <c r="I531" s="209"/>
      <c r="J531" s="209"/>
      <c r="K531" s="209">
        <v>6.93</v>
      </c>
      <c r="L531" s="208"/>
      <c r="M531" s="208"/>
      <c r="N531" s="208"/>
      <c r="O531" s="208"/>
      <c r="P531" s="208"/>
      <c r="Q531" s="570">
        <v>2.85</v>
      </c>
      <c r="R531" s="570">
        <v>1.35</v>
      </c>
      <c r="S531" s="151"/>
      <c r="T531" s="878">
        <f t="shared" si="61"/>
        <v>12.030899999999999</v>
      </c>
      <c r="U531" s="933" t="s">
        <v>1111</v>
      </c>
      <c r="V531" s="13"/>
    </row>
    <row r="532" spans="1:22" ht="39.950000000000003" customHeight="1" x14ac:dyDescent="0.2">
      <c r="A532" s="1247">
        <v>38</v>
      </c>
      <c r="B532" s="1320" t="s">
        <v>238</v>
      </c>
      <c r="C532" s="236" t="s">
        <v>239</v>
      </c>
      <c r="D532" s="236" t="s">
        <v>239</v>
      </c>
      <c r="E532" s="196"/>
      <c r="F532" s="189" t="s">
        <v>239</v>
      </c>
      <c r="G532" s="172">
        <v>23.2</v>
      </c>
      <c r="H532" s="172"/>
      <c r="I532" s="172"/>
      <c r="J532" s="172"/>
      <c r="K532" s="172">
        <v>4.7</v>
      </c>
      <c r="L532" s="172">
        <v>2.7</v>
      </c>
      <c r="M532" s="172"/>
      <c r="N532" s="172"/>
      <c r="O532" s="659">
        <v>1</v>
      </c>
      <c r="P532" s="659">
        <v>0.41</v>
      </c>
      <c r="Q532" s="536">
        <v>2.85</v>
      </c>
      <c r="R532" s="536">
        <v>1.35</v>
      </c>
      <c r="S532" s="134"/>
      <c r="T532" s="877">
        <f>SUM(K532:M532)*1.13+SUM(O532:R532)</f>
        <v>13.972</v>
      </c>
      <c r="U532" s="948"/>
      <c r="V532" s="13"/>
    </row>
    <row r="533" spans="1:22" ht="39.950000000000003" customHeight="1" x14ac:dyDescent="0.2">
      <c r="A533" s="1308"/>
      <c r="B533" s="1321"/>
      <c r="C533" s="237" t="s">
        <v>240</v>
      </c>
      <c r="D533" s="237" t="s">
        <v>240</v>
      </c>
      <c r="E533" s="194"/>
      <c r="F533" s="190" t="s">
        <v>240</v>
      </c>
      <c r="G533" s="208">
        <v>23.2</v>
      </c>
      <c r="H533" s="208"/>
      <c r="I533" s="208"/>
      <c r="J533" s="208"/>
      <c r="K533" s="208">
        <v>4.7</v>
      </c>
      <c r="L533" s="208">
        <v>2.7</v>
      </c>
      <c r="M533" s="208"/>
      <c r="N533" s="208"/>
      <c r="O533" s="656">
        <v>3</v>
      </c>
      <c r="P533" s="656"/>
      <c r="Q533" s="570">
        <v>2.85</v>
      </c>
      <c r="R533" s="570">
        <v>1.35</v>
      </c>
      <c r="S533" s="135"/>
      <c r="T533" s="755">
        <f t="shared" si="61"/>
        <v>15.561999999999999</v>
      </c>
      <c r="U533" s="928"/>
      <c r="V533" s="13"/>
    </row>
    <row r="534" spans="1:22" ht="39.950000000000003" customHeight="1" x14ac:dyDescent="0.2">
      <c r="A534" s="1308"/>
      <c r="B534" s="1321"/>
      <c r="C534" s="237" t="s">
        <v>241</v>
      </c>
      <c r="D534" s="237" t="s">
        <v>241</v>
      </c>
      <c r="E534" s="194"/>
      <c r="F534" s="190" t="s">
        <v>241</v>
      </c>
      <c r="G534" s="208">
        <v>23.2</v>
      </c>
      <c r="H534" s="208"/>
      <c r="I534" s="208"/>
      <c r="J534" s="208"/>
      <c r="K534" s="208">
        <v>4.7</v>
      </c>
      <c r="L534" s="208">
        <v>2.7</v>
      </c>
      <c r="M534" s="208"/>
      <c r="N534" s="208"/>
      <c r="O534" s="656">
        <v>1.5</v>
      </c>
      <c r="P534" s="208"/>
      <c r="Q534" s="570">
        <v>2.85</v>
      </c>
      <c r="R534" s="570">
        <v>1.35</v>
      </c>
      <c r="S534" s="135"/>
      <c r="T534" s="755">
        <f t="shared" si="61"/>
        <v>14.061999999999999</v>
      </c>
      <c r="U534" s="928"/>
      <c r="V534" s="13"/>
    </row>
    <row r="535" spans="1:22" ht="39.950000000000003" customHeight="1" x14ac:dyDescent="0.2">
      <c r="A535" s="1308"/>
      <c r="B535" s="1321"/>
      <c r="C535" s="237" t="s">
        <v>242</v>
      </c>
      <c r="D535" s="237" t="s">
        <v>242</v>
      </c>
      <c r="E535" s="194"/>
      <c r="F535" s="190" t="s">
        <v>242</v>
      </c>
      <c r="G535" s="208">
        <v>23.2</v>
      </c>
      <c r="H535" s="208"/>
      <c r="I535" s="208"/>
      <c r="J535" s="208"/>
      <c r="K535" s="208">
        <v>4.7</v>
      </c>
      <c r="L535" s="208">
        <v>2.7</v>
      </c>
      <c r="M535" s="208"/>
      <c r="N535" s="208"/>
      <c r="O535" s="656">
        <v>1.9</v>
      </c>
      <c r="P535" s="656">
        <v>0.1</v>
      </c>
      <c r="Q535" s="570">
        <v>2.85</v>
      </c>
      <c r="R535" s="570">
        <v>1.35</v>
      </c>
      <c r="S535" s="135"/>
      <c r="T535" s="755">
        <f>SUM(K535:M535)*1.13+SUM(O535:R535)</f>
        <v>14.561999999999999</v>
      </c>
      <c r="U535" s="928"/>
      <c r="V535" s="13"/>
    </row>
    <row r="536" spans="1:22" ht="39.950000000000003" customHeight="1" x14ac:dyDescent="0.2">
      <c r="A536" s="1308"/>
      <c r="B536" s="1321"/>
      <c r="C536" s="1334" t="s">
        <v>243</v>
      </c>
      <c r="D536" s="1334" t="s">
        <v>243</v>
      </c>
      <c r="E536" s="1327"/>
      <c r="F536" s="1314" t="s">
        <v>243</v>
      </c>
      <c r="G536" s="1402">
        <v>23.2</v>
      </c>
      <c r="H536" s="1402"/>
      <c r="I536" s="1402"/>
      <c r="J536" s="208"/>
      <c r="K536" s="1402">
        <v>4.7</v>
      </c>
      <c r="L536" s="1402">
        <v>2.7</v>
      </c>
      <c r="M536" s="1402"/>
      <c r="N536" s="208"/>
      <c r="O536" s="1403"/>
      <c r="P536" s="1403"/>
      <c r="Q536" s="1405">
        <v>2.85</v>
      </c>
      <c r="R536" s="1405">
        <v>1.35</v>
      </c>
      <c r="S536" s="135"/>
      <c r="T536" s="1400">
        <f>SUM(K536:M536)*1.13+SUM(O536:R536)</f>
        <v>12.562000000000001</v>
      </c>
      <c r="U536" s="1318"/>
      <c r="V536" s="1360"/>
    </row>
    <row r="537" spans="1:22" ht="39.950000000000003" customHeight="1" x14ac:dyDescent="0.2">
      <c r="A537" s="1388"/>
      <c r="B537" s="1389"/>
      <c r="C537" s="1335"/>
      <c r="D537" s="1335"/>
      <c r="E537" s="1329"/>
      <c r="F537" s="1311"/>
      <c r="G537" s="1303"/>
      <c r="H537" s="1303"/>
      <c r="I537" s="1303"/>
      <c r="J537" s="208"/>
      <c r="K537" s="1303"/>
      <c r="L537" s="1303"/>
      <c r="M537" s="1303"/>
      <c r="N537" s="208"/>
      <c r="O537" s="1404"/>
      <c r="P537" s="1404"/>
      <c r="Q537" s="1277"/>
      <c r="R537" s="1277"/>
      <c r="S537" s="208"/>
      <c r="T537" s="1401"/>
      <c r="U537" s="1319"/>
      <c r="V537" s="1360"/>
    </row>
    <row r="538" spans="1:22" ht="72.75" customHeight="1" thickBot="1" x14ac:dyDescent="0.25">
      <c r="A538" s="1248"/>
      <c r="B538" s="1322"/>
      <c r="C538" s="241" t="s">
        <v>244</v>
      </c>
      <c r="D538" s="241" t="s">
        <v>244</v>
      </c>
      <c r="E538" s="195"/>
      <c r="F538" s="191" t="s">
        <v>244</v>
      </c>
      <c r="G538" s="209">
        <v>23.2</v>
      </c>
      <c r="H538" s="209"/>
      <c r="I538" s="209"/>
      <c r="J538" s="209"/>
      <c r="K538" s="209">
        <v>4.7</v>
      </c>
      <c r="L538" s="209">
        <v>2.7</v>
      </c>
      <c r="M538" s="209"/>
      <c r="N538" s="209"/>
      <c r="O538" s="658">
        <v>1</v>
      </c>
      <c r="P538" s="209"/>
      <c r="Q538" s="746">
        <v>2.85</v>
      </c>
      <c r="R538" s="746">
        <v>1.35</v>
      </c>
      <c r="S538" s="151"/>
      <c r="T538" s="878">
        <f t="shared" ref="T538:T550" si="62">SUM(K538:M538)*1.13+SUM(O538:R538)</f>
        <v>13.562000000000001</v>
      </c>
      <c r="U538" s="949"/>
      <c r="V538" s="13"/>
    </row>
    <row r="539" spans="1:22" ht="69.75" customHeight="1" thickBot="1" x14ac:dyDescent="0.25">
      <c r="A539" s="212">
        <v>39</v>
      </c>
      <c r="B539" s="77" t="s">
        <v>1022</v>
      </c>
      <c r="C539" s="240" t="s">
        <v>95</v>
      </c>
      <c r="D539" s="240" t="s">
        <v>95</v>
      </c>
      <c r="E539" s="41"/>
      <c r="F539" s="146" t="s">
        <v>95</v>
      </c>
      <c r="G539" s="147">
        <v>17</v>
      </c>
      <c r="H539" s="147"/>
      <c r="I539" s="147"/>
      <c r="J539" s="147"/>
      <c r="K539" s="147">
        <v>5.34</v>
      </c>
      <c r="L539" s="147">
        <v>1</v>
      </c>
      <c r="M539" s="209"/>
      <c r="N539" s="650"/>
      <c r="O539" s="663">
        <v>2</v>
      </c>
      <c r="P539" s="209"/>
      <c r="Q539" s="724">
        <v>2.85</v>
      </c>
      <c r="R539" s="724">
        <v>1.35</v>
      </c>
      <c r="S539" s="152"/>
      <c r="T539" s="909">
        <f t="shared" si="62"/>
        <v>13.364199999999999</v>
      </c>
      <c r="U539" s="936"/>
      <c r="V539" s="13"/>
    </row>
    <row r="540" spans="1:22" ht="66" customHeight="1" x14ac:dyDescent="0.2">
      <c r="A540" s="1203">
        <v>40</v>
      </c>
      <c r="B540" s="1320" t="s">
        <v>253</v>
      </c>
      <c r="C540" s="380" t="s">
        <v>254</v>
      </c>
      <c r="D540" s="380" t="s">
        <v>254</v>
      </c>
      <c r="E540" s="384"/>
      <c r="F540" s="202" t="s">
        <v>254</v>
      </c>
      <c r="G540" s="668" t="s">
        <v>1073</v>
      </c>
      <c r="H540" s="291"/>
      <c r="I540" s="291"/>
      <c r="J540" s="291"/>
      <c r="K540" s="291">
        <v>6.81</v>
      </c>
      <c r="L540" s="291">
        <v>2.85</v>
      </c>
      <c r="M540" s="338"/>
      <c r="N540" s="172"/>
      <c r="O540" s="659">
        <v>0.5</v>
      </c>
      <c r="P540" s="659">
        <v>1.55</v>
      </c>
      <c r="Q540" s="536">
        <v>2.85</v>
      </c>
      <c r="R540" s="536">
        <v>1.35</v>
      </c>
      <c r="S540" s="134"/>
      <c r="T540" s="877">
        <f>SUM(K540:M540)*1.13+SUM(O540:R540)</f>
        <v>17.165799999999997</v>
      </c>
      <c r="U540" s="948"/>
      <c r="V540" s="13"/>
    </row>
    <row r="541" spans="1:22" ht="72.75" customHeight="1" x14ac:dyDescent="0.2">
      <c r="A541" s="1376"/>
      <c r="B541" s="1321"/>
      <c r="C541" s="510" t="s">
        <v>876</v>
      </c>
      <c r="D541" s="1331"/>
      <c r="E541" s="1331"/>
      <c r="F541" s="388" t="s">
        <v>876</v>
      </c>
      <c r="G541" s="16" t="s">
        <v>1073</v>
      </c>
      <c r="H541" s="650"/>
      <c r="I541" s="650"/>
      <c r="J541" s="208"/>
      <c r="K541" s="650">
        <v>6.81</v>
      </c>
      <c r="L541" s="650">
        <v>2.85</v>
      </c>
      <c r="M541" s="650"/>
      <c r="N541" s="208"/>
      <c r="O541" s="208"/>
      <c r="P541" s="208"/>
      <c r="Q541" s="570">
        <v>2.85</v>
      </c>
      <c r="R541" s="570">
        <v>1.35</v>
      </c>
      <c r="S541" s="135"/>
      <c r="T541" s="755">
        <f t="shared" ref="T541:T542" si="63">SUM(K541:M541)*1.13+SUM(O541:R541)</f>
        <v>15.1158</v>
      </c>
      <c r="U541" s="928"/>
      <c r="V541" s="13"/>
    </row>
    <row r="542" spans="1:22" ht="72" customHeight="1" x14ac:dyDescent="0.2">
      <c r="A542" s="1376"/>
      <c r="B542" s="1321"/>
      <c r="C542" s="510" t="s">
        <v>783</v>
      </c>
      <c r="D542" s="1331"/>
      <c r="E542" s="1331"/>
      <c r="F542" s="388" t="s">
        <v>783</v>
      </c>
      <c r="G542" s="16" t="s">
        <v>1073</v>
      </c>
      <c r="H542" s="650"/>
      <c r="I542" s="650"/>
      <c r="J542" s="208"/>
      <c r="K542" s="650">
        <v>6.81</v>
      </c>
      <c r="L542" s="650">
        <v>2.85</v>
      </c>
      <c r="M542" s="650"/>
      <c r="N542" s="208"/>
      <c r="O542" s="208"/>
      <c r="P542" s="656">
        <v>1.55</v>
      </c>
      <c r="Q542" s="570">
        <v>2.85</v>
      </c>
      <c r="R542" s="570">
        <v>1.35</v>
      </c>
      <c r="S542" s="135"/>
      <c r="T542" s="755">
        <f t="shared" si="63"/>
        <v>16.665799999999997</v>
      </c>
      <c r="U542" s="928"/>
      <c r="V542" s="13"/>
    </row>
    <row r="543" spans="1:22" ht="57.75" customHeight="1" x14ac:dyDescent="0.2">
      <c r="A543" s="1376"/>
      <c r="B543" s="1321"/>
      <c r="C543" s="510" t="s">
        <v>135</v>
      </c>
      <c r="D543" s="1331"/>
      <c r="E543" s="1331"/>
      <c r="F543" s="388" t="s">
        <v>135</v>
      </c>
      <c r="G543" s="16" t="s">
        <v>1073</v>
      </c>
      <c r="H543" s="650"/>
      <c r="I543" s="650"/>
      <c r="J543" s="208"/>
      <c r="K543" s="650">
        <v>6.81</v>
      </c>
      <c r="L543" s="650">
        <v>2.85</v>
      </c>
      <c r="M543" s="650"/>
      <c r="N543" s="208"/>
      <c r="O543" s="208"/>
      <c r="P543" s="208"/>
      <c r="Q543" s="570">
        <v>2.85</v>
      </c>
      <c r="R543" s="570">
        <v>1.35</v>
      </c>
      <c r="S543" s="135"/>
      <c r="T543" s="755">
        <f>SUM(K543:M543)*1.13+SUM(O543:R543)</f>
        <v>15.1158</v>
      </c>
      <c r="U543" s="928"/>
      <c r="V543" s="13"/>
    </row>
    <row r="544" spans="1:22" ht="67.5" customHeight="1" x14ac:dyDescent="0.2">
      <c r="A544" s="1376"/>
      <c r="B544" s="1321"/>
      <c r="C544" s="510" t="s">
        <v>785</v>
      </c>
      <c r="D544" s="1331"/>
      <c r="E544" s="1331"/>
      <c r="F544" s="388" t="s">
        <v>785</v>
      </c>
      <c r="G544" s="16" t="s">
        <v>1073</v>
      </c>
      <c r="H544" s="650"/>
      <c r="I544" s="650"/>
      <c r="J544" s="208"/>
      <c r="K544" s="650">
        <v>6.81</v>
      </c>
      <c r="L544" s="650">
        <v>2.85</v>
      </c>
      <c r="M544" s="650"/>
      <c r="N544" s="208"/>
      <c r="O544" s="208"/>
      <c r="P544" s="208"/>
      <c r="Q544" s="570">
        <v>2.85</v>
      </c>
      <c r="R544" s="570">
        <v>1.35</v>
      </c>
      <c r="S544" s="135"/>
      <c r="T544" s="755">
        <f t="shared" ref="T544:T545" si="64">SUM(K544:M544)*1.13+SUM(O544:R544)</f>
        <v>15.1158</v>
      </c>
      <c r="U544" s="928"/>
      <c r="V544" s="13"/>
    </row>
    <row r="545" spans="1:22" ht="78" customHeight="1" thickBot="1" x14ac:dyDescent="0.25">
      <c r="A545" s="1204"/>
      <c r="B545" s="1322"/>
      <c r="C545" s="511" t="s">
        <v>877</v>
      </c>
      <c r="D545" s="1332"/>
      <c r="E545" s="1332"/>
      <c r="F545" s="389" t="s">
        <v>877</v>
      </c>
      <c r="G545" s="314" t="s">
        <v>1073</v>
      </c>
      <c r="H545" s="650"/>
      <c r="I545" s="650"/>
      <c r="J545" s="209"/>
      <c r="K545" s="650">
        <v>6.81</v>
      </c>
      <c r="L545" s="650">
        <v>2.85</v>
      </c>
      <c r="M545" s="650"/>
      <c r="N545" s="209"/>
      <c r="O545" s="208"/>
      <c r="P545" s="857"/>
      <c r="Q545" s="746">
        <v>2.85</v>
      </c>
      <c r="R545" s="746">
        <v>1.35</v>
      </c>
      <c r="S545" s="151"/>
      <c r="T545" s="878">
        <f t="shared" si="64"/>
        <v>15.1158</v>
      </c>
      <c r="U545" s="949"/>
      <c r="V545" s="13"/>
    </row>
    <row r="546" spans="1:22" ht="39.950000000000003" customHeight="1" x14ac:dyDescent="0.2">
      <c r="A546" s="1203">
        <v>41</v>
      </c>
      <c r="B546" s="1320" t="s">
        <v>936</v>
      </c>
      <c r="C546" s="509" t="s">
        <v>298</v>
      </c>
      <c r="D546" s="509" t="s">
        <v>298</v>
      </c>
      <c r="E546" s="1330"/>
      <c r="F546" s="202" t="s">
        <v>298</v>
      </c>
      <c r="G546" s="172">
        <v>16.7</v>
      </c>
      <c r="H546" s="172"/>
      <c r="I546" s="172"/>
      <c r="J546" s="172"/>
      <c r="K546" s="172">
        <v>9.48</v>
      </c>
      <c r="L546" s="172">
        <v>1</v>
      </c>
      <c r="M546" s="172"/>
      <c r="N546" s="172"/>
      <c r="O546" s="659">
        <v>1</v>
      </c>
      <c r="P546" s="172"/>
      <c r="Q546" s="536">
        <v>2.85</v>
      </c>
      <c r="R546" s="536">
        <v>1.35</v>
      </c>
      <c r="S546" s="134"/>
      <c r="T546" s="877">
        <f t="shared" si="62"/>
        <v>17.042400000000001</v>
      </c>
      <c r="U546" s="948"/>
      <c r="V546" s="13"/>
    </row>
    <row r="547" spans="1:22" ht="39.950000000000003" customHeight="1" x14ac:dyDescent="0.2">
      <c r="A547" s="1376"/>
      <c r="B547" s="1321"/>
      <c r="C547" s="510" t="s">
        <v>1140</v>
      </c>
      <c r="D547" s="510" t="s">
        <v>1140</v>
      </c>
      <c r="E547" s="1331"/>
      <c r="F547" s="585" t="s">
        <v>1140</v>
      </c>
      <c r="G547" s="208">
        <v>16.7</v>
      </c>
      <c r="H547" s="208"/>
      <c r="I547" s="208"/>
      <c r="J547" s="208"/>
      <c r="K547" s="208">
        <v>9.48</v>
      </c>
      <c r="L547" s="208">
        <v>1</v>
      </c>
      <c r="M547" s="208"/>
      <c r="N547" s="208"/>
      <c r="O547" s="208"/>
      <c r="P547" s="208"/>
      <c r="Q547" s="570">
        <v>2.85</v>
      </c>
      <c r="R547" s="570">
        <v>1.35</v>
      </c>
      <c r="S547" s="135"/>
      <c r="T547" s="755">
        <f t="shared" si="62"/>
        <v>16.042400000000001</v>
      </c>
      <c r="U547" s="928"/>
      <c r="V547" s="13"/>
    </row>
    <row r="548" spans="1:22" ht="39.950000000000003" customHeight="1" x14ac:dyDescent="0.2">
      <c r="A548" s="1376"/>
      <c r="B548" s="1321"/>
      <c r="C548" s="510" t="s">
        <v>1141</v>
      </c>
      <c r="D548" s="510" t="s">
        <v>1141</v>
      </c>
      <c r="E548" s="1331"/>
      <c r="F548" s="585" t="s">
        <v>1141</v>
      </c>
      <c r="G548" s="208">
        <v>16.7</v>
      </c>
      <c r="H548" s="208"/>
      <c r="I548" s="208"/>
      <c r="J548" s="208"/>
      <c r="K548" s="208">
        <v>9.48</v>
      </c>
      <c r="L548" s="208">
        <v>1</v>
      </c>
      <c r="M548" s="208"/>
      <c r="N548" s="208"/>
      <c r="O548" s="208"/>
      <c r="P548" s="208"/>
      <c r="Q548" s="570">
        <v>2.85</v>
      </c>
      <c r="R548" s="570">
        <v>1.35</v>
      </c>
      <c r="S548" s="135"/>
      <c r="T548" s="755">
        <f t="shared" si="62"/>
        <v>16.042400000000001</v>
      </c>
      <c r="U548" s="928"/>
      <c r="V548" s="13"/>
    </row>
    <row r="549" spans="1:22" ht="39.950000000000003" customHeight="1" thickBot="1" x14ac:dyDescent="0.25">
      <c r="A549" s="1204"/>
      <c r="B549" s="1322"/>
      <c r="C549" s="511" t="s">
        <v>1137</v>
      </c>
      <c r="D549" s="636" t="s">
        <v>1137</v>
      </c>
      <c r="E549" s="1332"/>
      <c r="F549" s="585" t="s">
        <v>1137</v>
      </c>
      <c r="G549" s="209">
        <v>16.7</v>
      </c>
      <c r="H549" s="209"/>
      <c r="I549" s="209"/>
      <c r="J549" s="209"/>
      <c r="K549" s="209">
        <v>9.48</v>
      </c>
      <c r="L549" s="209">
        <v>1</v>
      </c>
      <c r="M549" s="209"/>
      <c r="N549" s="209"/>
      <c r="O549" s="209"/>
      <c r="P549" s="209"/>
      <c r="Q549" s="746">
        <v>2.85</v>
      </c>
      <c r="R549" s="746">
        <v>1.35</v>
      </c>
      <c r="S549" s="151"/>
      <c r="T549" s="878">
        <f t="shared" si="62"/>
        <v>16.042400000000001</v>
      </c>
      <c r="U549" s="949"/>
      <c r="V549" s="13"/>
    </row>
    <row r="550" spans="1:22" ht="103.5" customHeight="1" x14ac:dyDescent="0.2">
      <c r="A550" s="1203">
        <v>42</v>
      </c>
      <c r="B550" s="1320" t="s">
        <v>286</v>
      </c>
      <c r="C550" s="236" t="s">
        <v>287</v>
      </c>
      <c r="D550" s="236" t="s">
        <v>287</v>
      </c>
      <c r="E550" s="196"/>
      <c r="F550" s="189" t="s">
        <v>287</v>
      </c>
      <c r="G550" s="668" t="s">
        <v>1081</v>
      </c>
      <c r="H550" s="208"/>
      <c r="I550" s="208"/>
      <c r="J550" s="208"/>
      <c r="K550" s="172">
        <v>10.65</v>
      </c>
      <c r="L550" s="172">
        <v>1.63</v>
      </c>
      <c r="M550" s="208"/>
      <c r="N550" s="172"/>
      <c r="O550" s="291"/>
      <c r="P550" s="291"/>
      <c r="Q550" s="536">
        <v>2.85</v>
      </c>
      <c r="R550" s="536">
        <v>1.35</v>
      </c>
      <c r="S550" s="134"/>
      <c r="T550" s="877">
        <f t="shared" si="62"/>
        <v>18.0764</v>
      </c>
      <c r="U550" s="948"/>
      <c r="V550" s="13"/>
    </row>
    <row r="551" spans="1:22" ht="117" customHeight="1" thickBot="1" x14ac:dyDescent="0.25">
      <c r="A551" s="1204"/>
      <c r="B551" s="1322"/>
      <c r="C551" s="241" t="s">
        <v>288</v>
      </c>
      <c r="D551" s="241" t="s">
        <v>288</v>
      </c>
      <c r="E551" s="195"/>
      <c r="F551" s="191" t="s">
        <v>288</v>
      </c>
      <c r="G551" s="46" t="s">
        <v>1081</v>
      </c>
      <c r="H551" s="209"/>
      <c r="I551" s="209"/>
      <c r="J551" s="209"/>
      <c r="K551" s="209">
        <v>10.65</v>
      </c>
      <c r="L551" s="209">
        <v>1.63</v>
      </c>
      <c r="M551" s="208"/>
      <c r="N551" s="209"/>
      <c r="O551" s="658">
        <v>1</v>
      </c>
      <c r="P551" s="658">
        <v>0.5</v>
      </c>
      <c r="Q551" s="746">
        <v>2.85</v>
      </c>
      <c r="R551" s="746">
        <v>1.35</v>
      </c>
      <c r="S551" s="151"/>
      <c r="T551" s="878">
        <f t="shared" ref="T551:T557" si="65">SUM(K551:M551)*1.13+SUM(O551:R551)</f>
        <v>19.5764</v>
      </c>
      <c r="U551" s="949"/>
      <c r="V551" s="13"/>
    </row>
    <row r="552" spans="1:22" ht="60.75" customHeight="1" x14ac:dyDescent="0.2">
      <c r="A552" s="1398">
        <v>43</v>
      </c>
      <c r="B552" s="1141" t="s">
        <v>941</v>
      </c>
      <c r="C552" s="1341" t="s">
        <v>121</v>
      </c>
      <c r="D552" s="1341" t="s">
        <v>121</v>
      </c>
      <c r="E552" s="1364"/>
      <c r="F552" s="1309" t="s">
        <v>121</v>
      </c>
      <c r="G552" s="297" t="s">
        <v>391</v>
      </c>
      <c r="H552" s="532"/>
      <c r="I552" s="532"/>
      <c r="J552" s="532"/>
      <c r="K552" s="532">
        <v>7.86</v>
      </c>
      <c r="L552" s="532">
        <v>1.1000000000000001</v>
      </c>
      <c r="M552" s="532"/>
      <c r="N552" s="532"/>
      <c r="O552" s="532"/>
      <c r="P552" s="532"/>
      <c r="Q552" s="569">
        <v>2.85</v>
      </c>
      <c r="R552" s="569">
        <v>1.35</v>
      </c>
      <c r="S552" s="306"/>
      <c r="T552" s="873">
        <f t="shared" si="65"/>
        <v>14.3248</v>
      </c>
      <c r="U552" s="978" t="s">
        <v>1112</v>
      </c>
      <c r="V552" s="13"/>
    </row>
    <row r="553" spans="1:22" ht="45" customHeight="1" thickBot="1" x14ac:dyDescent="0.25">
      <c r="A553" s="1399"/>
      <c r="B553" s="1131"/>
      <c r="C553" s="1349"/>
      <c r="D553" s="1349"/>
      <c r="E553" s="1366"/>
      <c r="F553" s="1354"/>
      <c r="G553" s="157" t="s">
        <v>391</v>
      </c>
      <c r="H553" s="209"/>
      <c r="I553" s="209"/>
      <c r="J553" s="209"/>
      <c r="K553" s="209">
        <v>8.9600000000000009</v>
      </c>
      <c r="L553" s="209">
        <v>1.1000000000000001</v>
      </c>
      <c r="M553" s="209"/>
      <c r="N553" s="209"/>
      <c r="O553" s="209"/>
      <c r="P553" s="209"/>
      <c r="Q553" s="746">
        <v>2.85</v>
      </c>
      <c r="R553" s="746">
        <v>1.35</v>
      </c>
      <c r="S553" s="151"/>
      <c r="T553" s="878">
        <f t="shared" si="65"/>
        <v>15.567799999999998</v>
      </c>
      <c r="U553" s="949" t="s">
        <v>1113</v>
      </c>
      <c r="V553" s="13"/>
    </row>
    <row r="554" spans="1:22" ht="71.25" customHeight="1" thickBot="1" x14ac:dyDescent="0.25">
      <c r="A554" s="39">
        <v>44</v>
      </c>
      <c r="B554" s="85" t="s">
        <v>472</v>
      </c>
      <c r="C554" s="240" t="s">
        <v>78</v>
      </c>
      <c r="D554" s="240" t="s">
        <v>78</v>
      </c>
      <c r="E554" s="228"/>
      <c r="F554" s="146" t="s">
        <v>78</v>
      </c>
      <c r="G554" s="147">
        <v>19</v>
      </c>
      <c r="H554" s="147">
        <v>4.95</v>
      </c>
      <c r="I554" s="147"/>
      <c r="J554" s="147"/>
      <c r="K554" s="147">
        <v>9.66</v>
      </c>
      <c r="L554" s="147">
        <v>1.66</v>
      </c>
      <c r="M554" s="147"/>
      <c r="N554" s="147"/>
      <c r="O554" s="147"/>
      <c r="P554" s="147"/>
      <c r="Q554" s="724">
        <v>2.85</v>
      </c>
      <c r="R554" s="724">
        <v>1.35</v>
      </c>
      <c r="S554" s="152"/>
      <c r="T554" s="878">
        <f t="shared" si="65"/>
        <v>16.991599999999998</v>
      </c>
      <c r="U554" s="936"/>
      <c r="V554" s="13"/>
    </row>
    <row r="555" spans="1:22" ht="162.75" customHeight="1" thickBot="1" x14ac:dyDescent="0.25">
      <c r="A555" s="39">
        <v>45</v>
      </c>
      <c r="B555" s="77" t="s">
        <v>405</v>
      </c>
      <c r="C555" s="240" t="s">
        <v>158</v>
      </c>
      <c r="D555" s="240" t="s">
        <v>158</v>
      </c>
      <c r="E555" s="228"/>
      <c r="F555" s="146" t="s">
        <v>158</v>
      </c>
      <c r="G555" s="162" t="s">
        <v>406</v>
      </c>
      <c r="H555" s="147">
        <v>14.9</v>
      </c>
      <c r="I555" s="147"/>
      <c r="J555" s="147"/>
      <c r="K555" s="147">
        <v>8.9600000000000009</v>
      </c>
      <c r="L555" s="147">
        <v>1.8</v>
      </c>
      <c r="M555" s="147"/>
      <c r="N555" s="147"/>
      <c r="O555" s="147"/>
      <c r="P555" s="147"/>
      <c r="Q555" s="724">
        <v>2.85</v>
      </c>
      <c r="R555" s="724">
        <v>1.35</v>
      </c>
      <c r="S555" s="152"/>
      <c r="T555" s="878">
        <f t="shared" si="65"/>
        <v>16.358800000000002</v>
      </c>
      <c r="U555" s="936"/>
      <c r="V555" s="13"/>
    </row>
    <row r="556" spans="1:22" ht="39.950000000000003" customHeight="1" x14ac:dyDescent="0.2">
      <c r="A556" s="1247">
        <v>46</v>
      </c>
      <c r="B556" s="1249" t="s">
        <v>455</v>
      </c>
      <c r="C556" s="236" t="s">
        <v>305</v>
      </c>
      <c r="D556" s="236" t="s">
        <v>305</v>
      </c>
      <c r="E556" s="196"/>
      <c r="F556" s="196" t="s">
        <v>305</v>
      </c>
      <c r="G556" s="172">
        <v>20</v>
      </c>
      <c r="H556" s="172"/>
      <c r="I556" s="172"/>
      <c r="J556" s="172"/>
      <c r="K556" s="172">
        <v>9.18</v>
      </c>
      <c r="L556" s="172">
        <v>0.9</v>
      </c>
      <c r="M556" s="172"/>
      <c r="N556" s="172"/>
      <c r="O556" s="172"/>
      <c r="P556" s="172"/>
      <c r="Q556" s="536">
        <v>2.85</v>
      </c>
      <c r="R556" s="536">
        <v>1.35</v>
      </c>
      <c r="S556" s="134"/>
      <c r="T556" s="877">
        <f t="shared" si="65"/>
        <v>15.590399999999999</v>
      </c>
      <c r="U556" s="953"/>
      <c r="V556" s="13"/>
    </row>
    <row r="557" spans="1:22" ht="39.950000000000003" customHeight="1" thickBot="1" x14ac:dyDescent="0.25">
      <c r="A557" s="1248"/>
      <c r="B557" s="1250"/>
      <c r="C557" s="241" t="s">
        <v>306</v>
      </c>
      <c r="D557" s="195"/>
      <c r="E557" s="195"/>
      <c r="F557" s="195" t="s">
        <v>306</v>
      </c>
      <c r="G557" s="209">
        <v>20</v>
      </c>
      <c r="H557" s="209"/>
      <c r="I557" s="209"/>
      <c r="J557" s="209"/>
      <c r="K557" s="209">
        <v>9.18</v>
      </c>
      <c r="L557" s="209"/>
      <c r="M557" s="209"/>
      <c r="N557" s="209"/>
      <c r="O557" s="209"/>
      <c r="P557" s="209"/>
      <c r="Q557" s="746">
        <v>2.85</v>
      </c>
      <c r="R557" s="746">
        <v>1.35</v>
      </c>
      <c r="S557" s="151"/>
      <c r="T557" s="878">
        <f t="shared" si="65"/>
        <v>14.573399999999999</v>
      </c>
      <c r="U557" s="955"/>
      <c r="V557" s="13"/>
    </row>
    <row r="558" spans="1:22" ht="39.950000000000003" customHeight="1" x14ac:dyDescent="0.2">
      <c r="A558" s="1247">
        <v>47</v>
      </c>
      <c r="B558" s="1320" t="s">
        <v>994</v>
      </c>
      <c r="C558" s="509" t="s">
        <v>835</v>
      </c>
      <c r="D558" s="509" t="s">
        <v>835</v>
      </c>
      <c r="E558" s="1330"/>
      <c r="F558" s="160" t="s">
        <v>835</v>
      </c>
      <c r="G558" s="172">
        <v>29.02</v>
      </c>
      <c r="H558" s="172">
        <v>19.48</v>
      </c>
      <c r="I558" s="172"/>
      <c r="J558" s="172"/>
      <c r="K558" s="172">
        <v>6.67</v>
      </c>
      <c r="L558" s="172">
        <v>3.06</v>
      </c>
      <c r="M558" s="338"/>
      <c r="N558" s="172"/>
      <c r="O558" s="707">
        <v>2.38</v>
      </c>
      <c r="P558" s="338"/>
      <c r="Q558" s="743">
        <v>2.85</v>
      </c>
      <c r="R558" s="536">
        <v>1.35</v>
      </c>
      <c r="S558" s="134"/>
      <c r="T558" s="877">
        <f t="shared" ref="T558:T565" si="66">SUM(K558:M558)*1.13+SUM(O558:R558)</f>
        <v>17.5749</v>
      </c>
      <c r="U558" s="948"/>
      <c r="V558" s="13"/>
    </row>
    <row r="559" spans="1:22" ht="39.950000000000003" customHeight="1" x14ac:dyDescent="0.2">
      <c r="A559" s="1308"/>
      <c r="B559" s="1321"/>
      <c r="C559" s="510" t="s">
        <v>836</v>
      </c>
      <c r="D559" s="510" t="s">
        <v>836</v>
      </c>
      <c r="E559" s="1331"/>
      <c r="F559" s="204" t="s">
        <v>836</v>
      </c>
      <c r="G559" s="208">
        <v>29.02</v>
      </c>
      <c r="H559" s="208">
        <v>19.48</v>
      </c>
      <c r="I559" s="208"/>
      <c r="J559" s="208"/>
      <c r="K559" s="208">
        <v>6.67</v>
      </c>
      <c r="L559" s="208">
        <v>3.06</v>
      </c>
      <c r="M559" s="650"/>
      <c r="N559" s="208"/>
      <c r="O559" s="208"/>
      <c r="P559" s="650"/>
      <c r="Q559" s="744">
        <v>2.85</v>
      </c>
      <c r="R559" s="570">
        <v>1.35</v>
      </c>
      <c r="S559" s="135"/>
      <c r="T559" s="755">
        <f t="shared" si="66"/>
        <v>15.194900000000001</v>
      </c>
      <c r="U559" s="928"/>
      <c r="V559" s="13"/>
    </row>
    <row r="560" spans="1:22" ht="39.950000000000003" customHeight="1" x14ac:dyDescent="0.2">
      <c r="A560" s="1308"/>
      <c r="B560" s="1321"/>
      <c r="C560" s="510" t="s">
        <v>1066</v>
      </c>
      <c r="D560" s="510" t="s">
        <v>1066</v>
      </c>
      <c r="E560" s="1331"/>
      <c r="F560" s="204" t="s">
        <v>1066</v>
      </c>
      <c r="G560" s="208">
        <v>29.02</v>
      </c>
      <c r="H560" s="208">
        <v>19.48</v>
      </c>
      <c r="I560" s="208"/>
      <c r="J560" s="208"/>
      <c r="K560" s="208">
        <v>6.67</v>
      </c>
      <c r="L560" s="208">
        <v>3.06</v>
      </c>
      <c r="M560" s="650"/>
      <c r="N560" s="208"/>
      <c r="O560" s="208"/>
      <c r="P560" s="650"/>
      <c r="Q560" s="744">
        <v>2.85</v>
      </c>
      <c r="R560" s="570">
        <v>1.35</v>
      </c>
      <c r="S560" s="135"/>
      <c r="T560" s="755">
        <f t="shared" si="66"/>
        <v>15.194900000000001</v>
      </c>
      <c r="U560" s="928"/>
      <c r="V560" s="13"/>
    </row>
    <row r="561" spans="1:22" ht="39.950000000000003" customHeight="1" x14ac:dyDescent="0.2">
      <c r="A561" s="1308"/>
      <c r="B561" s="1321"/>
      <c r="C561" s="510" t="s">
        <v>837</v>
      </c>
      <c r="D561" s="510" t="s">
        <v>837</v>
      </c>
      <c r="E561" s="1331"/>
      <c r="F561" s="204" t="s">
        <v>837</v>
      </c>
      <c r="G561" s="208">
        <v>29.02</v>
      </c>
      <c r="H561" s="208">
        <v>19.48</v>
      </c>
      <c r="I561" s="208"/>
      <c r="J561" s="208"/>
      <c r="K561" s="208">
        <v>6.67</v>
      </c>
      <c r="L561" s="208">
        <v>3.06</v>
      </c>
      <c r="M561" s="650"/>
      <c r="N561" s="208"/>
      <c r="O561" s="208"/>
      <c r="P561" s="650"/>
      <c r="Q561" s="744">
        <v>2.85</v>
      </c>
      <c r="R561" s="570">
        <v>1.35</v>
      </c>
      <c r="S561" s="135"/>
      <c r="T561" s="755">
        <f t="shared" si="66"/>
        <v>15.194900000000001</v>
      </c>
      <c r="U561" s="928"/>
      <c r="V561" s="13"/>
    </row>
    <row r="562" spans="1:22" ht="39.950000000000003" customHeight="1" x14ac:dyDescent="0.2">
      <c r="A562" s="1308"/>
      <c r="B562" s="1321"/>
      <c r="C562" s="510" t="s">
        <v>838</v>
      </c>
      <c r="D562" s="521"/>
      <c r="E562" s="1331"/>
      <c r="F562" s="204" t="s">
        <v>838</v>
      </c>
      <c r="G562" s="208">
        <v>29.02</v>
      </c>
      <c r="H562" s="208"/>
      <c r="I562" s="208"/>
      <c r="J562" s="208"/>
      <c r="K562" s="208">
        <v>6.67</v>
      </c>
      <c r="L562" s="208"/>
      <c r="M562" s="650"/>
      <c r="N562" s="208"/>
      <c r="O562" s="208"/>
      <c r="P562" s="650"/>
      <c r="Q562" s="744">
        <v>2.85</v>
      </c>
      <c r="R562" s="570">
        <v>1.35</v>
      </c>
      <c r="S562" s="135"/>
      <c r="T562" s="755">
        <f t="shared" si="66"/>
        <v>11.737099999999998</v>
      </c>
      <c r="U562" s="928"/>
      <c r="V562" s="13"/>
    </row>
    <row r="563" spans="1:22" ht="39.950000000000003" customHeight="1" x14ac:dyDescent="0.2">
      <c r="A563" s="1308"/>
      <c r="B563" s="1321"/>
      <c r="C563" s="510" t="s">
        <v>839</v>
      </c>
      <c r="D563" s="510" t="s">
        <v>839</v>
      </c>
      <c r="E563" s="1331"/>
      <c r="F563" s="204" t="s">
        <v>839</v>
      </c>
      <c r="G563" s="208">
        <v>29.02</v>
      </c>
      <c r="H563" s="208">
        <v>19.48</v>
      </c>
      <c r="I563" s="208"/>
      <c r="J563" s="208"/>
      <c r="K563" s="208">
        <v>6.67</v>
      </c>
      <c r="L563" s="208">
        <v>3.06</v>
      </c>
      <c r="M563" s="650"/>
      <c r="N563" s="857"/>
      <c r="O563" s="857"/>
      <c r="P563" s="650"/>
      <c r="Q563" s="744">
        <v>2.85</v>
      </c>
      <c r="R563" s="570">
        <v>1.35</v>
      </c>
      <c r="S563" s="135"/>
      <c r="T563" s="755">
        <f t="shared" si="66"/>
        <v>15.194900000000001</v>
      </c>
      <c r="U563" s="928"/>
      <c r="V563" s="13"/>
    </row>
    <row r="564" spans="1:22" ht="39.950000000000003" customHeight="1" thickBot="1" x14ac:dyDescent="0.25">
      <c r="A564" s="1248"/>
      <c r="B564" s="1322"/>
      <c r="C564" s="504" t="s">
        <v>840</v>
      </c>
      <c r="D564" s="192"/>
      <c r="E564" s="1339"/>
      <c r="F564" s="642" t="s">
        <v>840</v>
      </c>
      <c r="G564" s="209">
        <v>29.02</v>
      </c>
      <c r="H564" s="209"/>
      <c r="I564" s="209"/>
      <c r="J564" s="209"/>
      <c r="K564" s="209">
        <v>6.67</v>
      </c>
      <c r="L564" s="209"/>
      <c r="M564" s="208"/>
      <c r="N564" s="209"/>
      <c r="O564" s="208"/>
      <c r="P564" s="208"/>
      <c r="Q564" s="745">
        <v>2.85</v>
      </c>
      <c r="R564" s="746">
        <v>1.35</v>
      </c>
      <c r="S564" s="151"/>
      <c r="T564" s="878">
        <f t="shared" si="66"/>
        <v>11.737099999999998</v>
      </c>
      <c r="U564" s="962"/>
      <c r="V564" s="13"/>
    </row>
    <row r="565" spans="1:22" ht="109.5" customHeight="1" x14ac:dyDescent="0.2">
      <c r="A565" s="1247">
        <v>48</v>
      </c>
      <c r="B565" s="1320" t="s">
        <v>299</v>
      </c>
      <c r="C565" s="1341" t="s">
        <v>300</v>
      </c>
      <c r="D565" s="1341" t="s">
        <v>300</v>
      </c>
      <c r="E565" s="1340"/>
      <c r="F565" s="1309" t="s">
        <v>300</v>
      </c>
      <c r="G565" s="297" t="s">
        <v>458</v>
      </c>
      <c r="H565" s="297" t="s">
        <v>301</v>
      </c>
      <c r="I565" s="172"/>
      <c r="J565" s="757" t="s">
        <v>459</v>
      </c>
      <c r="K565" s="172">
        <v>7.71</v>
      </c>
      <c r="L565" s="308">
        <v>4.79</v>
      </c>
      <c r="M565" s="309"/>
      <c r="N565" s="532"/>
      <c r="O565" s="664">
        <v>4</v>
      </c>
      <c r="P565" s="177"/>
      <c r="Q565" s="569">
        <v>2.85</v>
      </c>
      <c r="R565" s="569">
        <v>1.35</v>
      </c>
      <c r="S565" s="306"/>
      <c r="T565" s="872">
        <f t="shared" si="66"/>
        <v>22.324999999999996</v>
      </c>
      <c r="U565" s="961" t="s">
        <v>1114</v>
      </c>
      <c r="V565" s="13"/>
    </row>
    <row r="566" spans="1:22" ht="97.5" customHeight="1" x14ac:dyDescent="0.2">
      <c r="A566" s="1386"/>
      <c r="B566" s="1387"/>
      <c r="C566" s="1335"/>
      <c r="D566" s="1335"/>
      <c r="E566" s="1329"/>
      <c r="F566" s="1311"/>
      <c r="G566" s="193" t="s">
        <v>969</v>
      </c>
      <c r="H566" s="193" t="s">
        <v>970</v>
      </c>
      <c r="I566" s="291"/>
      <c r="J566" s="758"/>
      <c r="K566" s="291">
        <v>4.97</v>
      </c>
      <c r="L566" s="149">
        <v>4.79</v>
      </c>
      <c r="M566" s="150"/>
      <c r="N566" s="208"/>
      <c r="O566" s="656">
        <v>4</v>
      </c>
      <c r="P566" s="310"/>
      <c r="Q566" s="570">
        <v>2.85</v>
      </c>
      <c r="R566" s="570">
        <v>1.35</v>
      </c>
      <c r="S566" s="135"/>
      <c r="T566" s="755">
        <f t="shared" ref="T566:T568" si="67">SUM(K566:M566)*1.13+SUM(O566:R566)</f>
        <v>19.2288</v>
      </c>
      <c r="U566" s="931" t="s">
        <v>1115</v>
      </c>
      <c r="V566" s="13"/>
    </row>
    <row r="567" spans="1:22" ht="39.950000000000003" customHeight="1" x14ac:dyDescent="0.2">
      <c r="A567" s="1308"/>
      <c r="B567" s="1321"/>
      <c r="C567" s="237" t="s">
        <v>136</v>
      </c>
      <c r="D567" s="194"/>
      <c r="E567" s="194"/>
      <c r="F567" s="190" t="s">
        <v>136</v>
      </c>
      <c r="G567" s="193"/>
      <c r="H567" s="193"/>
      <c r="I567" s="208"/>
      <c r="J567" s="193"/>
      <c r="K567" s="208"/>
      <c r="L567" s="149"/>
      <c r="M567" s="150"/>
      <c r="N567" s="208"/>
      <c r="O567" s="208"/>
      <c r="P567" s="656">
        <v>2</v>
      </c>
      <c r="Q567" s="570">
        <v>2.85</v>
      </c>
      <c r="R567" s="570">
        <v>1.35</v>
      </c>
      <c r="S567" s="135"/>
      <c r="T567" s="755">
        <f t="shared" si="67"/>
        <v>6.1999999999999993</v>
      </c>
      <c r="U567" s="931"/>
      <c r="V567" s="968"/>
    </row>
    <row r="568" spans="1:22" ht="100.5" customHeight="1" thickBot="1" x14ac:dyDescent="0.25">
      <c r="A568" s="1248"/>
      <c r="B568" s="1322"/>
      <c r="C568" s="195"/>
      <c r="D568" s="241" t="s">
        <v>460</v>
      </c>
      <c r="E568" s="195"/>
      <c r="F568" s="195" t="s">
        <v>460</v>
      </c>
      <c r="G568" s="157"/>
      <c r="H568" s="157" t="s">
        <v>301</v>
      </c>
      <c r="I568" s="209"/>
      <c r="J568" s="157" t="s">
        <v>301</v>
      </c>
      <c r="K568" s="209"/>
      <c r="L568" s="209">
        <v>4.79</v>
      </c>
      <c r="M568" s="209"/>
      <c r="N568" s="209"/>
      <c r="O568" s="209"/>
      <c r="P568" s="209"/>
      <c r="Q568" s="746">
        <v>2.85</v>
      </c>
      <c r="R568" s="746">
        <v>1.35</v>
      </c>
      <c r="S568" s="151"/>
      <c r="T568" s="873">
        <f t="shared" si="67"/>
        <v>9.6127000000000002</v>
      </c>
      <c r="U568" s="933"/>
      <c r="V568" s="856"/>
    </row>
    <row r="569" spans="1:22" ht="41.25" customHeight="1" x14ac:dyDescent="0.2">
      <c r="A569" s="1247">
        <v>49</v>
      </c>
      <c r="B569" s="1126" t="s">
        <v>1147</v>
      </c>
      <c r="C569" s="627" t="s">
        <v>846</v>
      </c>
      <c r="D569" s="627" t="s">
        <v>846</v>
      </c>
      <c r="E569" s="1330"/>
      <c r="F569" s="626" t="s">
        <v>846</v>
      </c>
      <c r="G569" s="532">
        <v>22.1</v>
      </c>
      <c r="H569" s="532">
        <v>8.07</v>
      </c>
      <c r="I569" s="532"/>
      <c r="J569" s="532"/>
      <c r="K569" s="532">
        <v>7</v>
      </c>
      <c r="L569" s="532">
        <v>3.72</v>
      </c>
      <c r="M569" s="172"/>
      <c r="N569" s="172"/>
      <c r="O569" s="664">
        <v>1.62</v>
      </c>
      <c r="P569" s="664">
        <v>0.4</v>
      </c>
      <c r="Q569" s="569">
        <v>2.85</v>
      </c>
      <c r="R569" s="569">
        <v>0.95</v>
      </c>
      <c r="S569" s="306"/>
      <c r="T569" s="877">
        <f>SUM(K569:M569)*1.13+SUM(O569:R569)</f>
        <v>17.933599999999998</v>
      </c>
      <c r="U569" s="931"/>
      <c r="V569" s="13"/>
    </row>
    <row r="570" spans="1:22" ht="39.950000000000003" customHeight="1" x14ac:dyDescent="0.2">
      <c r="A570" s="1308"/>
      <c r="B570" s="1127"/>
      <c r="C570" s="510" t="s">
        <v>847</v>
      </c>
      <c r="D570" s="510" t="s">
        <v>847</v>
      </c>
      <c r="E570" s="1331"/>
      <c r="F570" s="190" t="s">
        <v>847</v>
      </c>
      <c r="G570" s="208">
        <v>22.1</v>
      </c>
      <c r="H570" s="208">
        <v>8.07</v>
      </c>
      <c r="I570" s="208"/>
      <c r="J570" s="208"/>
      <c r="K570" s="208">
        <v>7</v>
      </c>
      <c r="L570" s="208">
        <v>3.72</v>
      </c>
      <c r="M570" s="208"/>
      <c r="N570" s="208"/>
      <c r="O570" s="656">
        <v>1.62</v>
      </c>
      <c r="P570" s="656">
        <v>0.4</v>
      </c>
      <c r="Q570" s="570">
        <v>2.85</v>
      </c>
      <c r="R570" s="570">
        <v>0.95</v>
      </c>
      <c r="S570" s="135"/>
      <c r="T570" s="755">
        <f t="shared" ref="T570:T574" si="68">SUM(K570:M570)*1.13+SUM(O570:R570)</f>
        <v>17.933599999999998</v>
      </c>
      <c r="U570" s="928"/>
      <c r="V570" s="13"/>
    </row>
    <row r="571" spans="1:22" ht="39.950000000000003" customHeight="1" x14ac:dyDescent="0.2">
      <c r="A571" s="1308"/>
      <c r="B571" s="1127"/>
      <c r="C571" s="510" t="s">
        <v>848</v>
      </c>
      <c r="D571" s="510" t="s">
        <v>848</v>
      </c>
      <c r="E571" s="1331"/>
      <c r="F571" s="190" t="s">
        <v>848</v>
      </c>
      <c r="G571" s="208">
        <v>22.1</v>
      </c>
      <c r="H571" s="208">
        <v>8.07</v>
      </c>
      <c r="I571" s="208"/>
      <c r="J571" s="208"/>
      <c r="K571" s="208">
        <v>7</v>
      </c>
      <c r="L571" s="208">
        <v>3.72</v>
      </c>
      <c r="M571" s="208"/>
      <c r="N571" s="208"/>
      <c r="O571" s="656">
        <v>1.62</v>
      </c>
      <c r="P571" s="656">
        <v>0.4</v>
      </c>
      <c r="Q571" s="570">
        <v>2.85</v>
      </c>
      <c r="R571" s="570">
        <v>0.95</v>
      </c>
      <c r="S571" s="135"/>
      <c r="T571" s="755">
        <f t="shared" si="68"/>
        <v>17.933599999999998</v>
      </c>
      <c r="U571" s="928"/>
      <c r="V571" s="13"/>
    </row>
    <row r="572" spans="1:22" ht="39.950000000000003" customHeight="1" x14ac:dyDescent="0.2">
      <c r="A572" s="1308"/>
      <c r="B572" s="1127"/>
      <c r="C572" s="510" t="s">
        <v>849</v>
      </c>
      <c r="D572" s="510" t="s">
        <v>849</v>
      </c>
      <c r="E572" s="1331"/>
      <c r="F572" s="190" t="s">
        <v>849</v>
      </c>
      <c r="G572" s="208">
        <v>22.1</v>
      </c>
      <c r="H572" s="208">
        <v>8.07</v>
      </c>
      <c r="I572" s="208"/>
      <c r="J572" s="208"/>
      <c r="K572" s="208">
        <v>7</v>
      </c>
      <c r="L572" s="208">
        <v>3.72</v>
      </c>
      <c r="M572" s="208"/>
      <c r="N572" s="208"/>
      <c r="O572" s="656">
        <v>1.62</v>
      </c>
      <c r="P572" s="656">
        <v>0.4</v>
      </c>
      <c r="Q572" s="570">
        <v>2.85</v>
      </c>
      <c r="R572" s="570">
        <v>0.95</v>
      </c>
      <c r="S572" s="135"/>
      <c r="T572" s="755">
        <f t="shared" si="68"/>
        <v>17.933599999999998</v>
      </c>
      <c r="U572" s="928"/>
      <c r="V572" s="13"/>
    </row>
    <row r="573" spans="1:22" ht="39.950000000000003" customHeight="1" x14ac:dyDescent="0.2">
      <c r="A573" s="1308"/>
      <c r="B573" s="1127"/>
      <c r="C573" s="510" t="s">
        <v>850</v>
      </c>
      <c r="D573" s="510" t="s">
        <v>850</v>
      </c>
      <c r="E573" s="1331"/>
      <c r="F573" s="190" t="s">
        <v>850</v>
      </c>
      <c r="G573" s="208">
        <v>22.1</v>
      </c>
      <c r="H573" s="208">
        <v>8.07</v>
      </c>
      <c r="I573" s="208"/>
      <c r="J573" s="208"/>
      <c r="K573" s="208">
        <v>7</v>
      </c>
      <c r="L573" s="208">
        <v>3.72</v>
      </c>
      <c r="M573" s="208"/>
      <c r="N573" s="208"/>
      <c r="O573" s="656">
        <v>1.62</v>
      </c>
      <c r="P573" s="656">
        <v>0.4</v>
      </c>
      <c r="Q573" s="570">
        <v>2.85</v>
      </c>
      <c r="R573" s="570">
        <v>0.95</v>
      </c>
      <c r="S573" s="135"/>
      <c r="T573" s="755">
        <f t="shared" si="68"/>
        <v>17.933599999999998</v>
      </c>
      <c r="U573" s="928"/>
      <c r="V573" s="13"/>
    </row>
    <row r="574" spans="1:22" ht="39.950000000000003" customHeight="1" x14ac:dyDescent="0.2">
      <c r="A574" s="1308"/>
      <c r="B574" s="1127"/>
      <c r="C574" s="510" t="s">
        <v>851</v>
      </c>
      <c r="D574" s="510" t="s">
        <v>851</v>
      </c>
      <c r="E574" s="1331"/>
      <c r="F574" s="190" t="s">
        <v>851</v>
      </c>
      <c r="G574" s="208">
        <v>22.1</v>
      </c>
      <c r="H574" s="208">
        <v>8.07</v>
      </c>
      <c r="I574" s="208"/>
      <c r="J574" s="208"/>
      <c r="K574" s="208">
        <v>7</v>
      </c>
      <c r="L574" s="208">
        <v>3.72</v>
      </c>
      <c r="M574" s="208"/>
      <c r="N574" s="208"/>
      <c r="O574" s="656">
        <v>1.62</v>
      </c>
      <c r="P574" s="656">
        <v>0.4</v>
      </c>
      <c r="Q574" s="570">
        <v>2.85</v>
      </c>
      <c r="R574" s="570">
        <v>0.95</v>
      </c>
      <c r="S574" s="135"/>
      <c r="T574" s="755">
        <f t="shared" si="68"/>
        <v>17.933599999999998</v>
      </c>
      <c r="U574" s="928"/>
      <c r="V574" s="13"/>
    </row>
    <row r="575" spans="1:22" ht="39.950000000000003" customHeight="1" thickBot="1" x14ac:dyDescent="0.25">
      <c r="A575" s="1248"/>
      <c r="B575" s="1128"/>
      <c r="C575" s="241" t="s">
        <v>280</v>
      </c>
      <c r="D575" s="241" t="s">
        <v>280</v>
      </c>
      <c r="E575" s="195"/>
      <c r="F575" s="191" t="s">
        <v>280</v>
      </c>
      <c r="G575" s="209">
        <v>22.1</v>
      </c>
      <c r="H575" s="209">
        <v>8.07</v>
      </c>
      <c r="I575" s="209"/>
      <c r="J575" s="209"/>
      <c r="K575" s="209">
        <v>7</v>
      </c>
      <c r="L575" s="209">
        <v>3.72</v>
      </c>
      <c r="M575" s="209"/>
      <c r="N575" s="209"/>
      <c r="O575" s="658">
        <v>1.62</v>
      </c>
      <c r="P575" s="658"/>
      <c r="Q575" s="746">
        <v>2.85</v>
      </c>
      <c r="R575" s="746">
        <v>0.95</v>
      </c>
      <c r="S575" s="151"/>
      <c r="T575" s="878">
        <f>SUM(K575:M575)*1.13+SUM(O575:R575)</f>
        <v>17.5336</v>
      </c>
      <c r="U575" s="949"/>
      <c r="V575" s="13"/>
    </row>
    <row r="576" spans="1:22" s="13" customFormat="1" ht="50.1" customHeight="1" thickBot="1" x14ac:dyDescent="0.25">
      <c r="A576" s="824">
        <v>50</v>
      </c>
      <c r="B576" s="397" t="s">
        <v>974</v>
      </c>
      <c r="C576" s="395" t="s">
        <v>975</v>
      </c>
      <c r="D576" s="395" t="s">
        <v>975</v>
      </c>
      <c r="E576" s="401"/>
      <c r="F576" s="402" t="s">
        <v>975</v>
      </c>
      <c r="G576" s="342"/>
      <c r="H576" s="342"/>
      <c r="I576" s="650"/>
      <c r="J576" s="342"/>
      <c r="K576" s="342">
        <v>18.100000000000001</v>
      </c>
      <c r="L576" s="342">
        <v>8.27</v>
      </c>
      <c r="M576" s="650"/>
      <c r="N576" s="650"/>
      <c r="O576" s="650"/>
      <c r="P576" s="650"/>
      <c r="Q576" s="749">
        <v>2.85</v>
      </c>
      <c r="R576" s="749">
        <v>0.41</v>
      </c>
      <c r="S576" s="400"/>
      <c r="T576" s="872">
        <f>SUM(K576:M576)*1.13+SUM(O576:R576)</f>
        <v>33.058099999999996</v>
      </c>
      <c r="U576" s="963"/>
      <c r="V576" s="320"/>
    </row>
    <row r="577" spans="1:22" ht="26.25" customHeight="1" x14ac:dyDescent="0.2">
      <c r="A577" s="1188">
        <v>51</v>
      </c>
      <c r="B577" s="1252" t="s">
        <v>397</v>
      </c>
      <c r="C577" s="1341" t="s">
        <v>398</v>
      </c>
      <c r="D577" s="1341" t="s">
        <v>398</v>
      </c>
      <c r="E577" s="1340"/>
      <c r="F577" s="1309" t="s">
        <v>398</v>
      </c>
      <c r="G577" s="172">
        <v>12.2</v>
      </c>
      <c r="H577" s="172"/>
      <c r="I577" s="172"/>
      <c r="J577" s="172"/>
      <c r="K577" s="172">
        <v>7.28</v>
      </c>
      <c r="L577" s="172">
        <v>0.93</v>
      </c>
      <c r="M577" s="172"/>
      <c r="N577" s="172"/>
      <c r="O577" s="659">
        <v>1.8</v>
      </c>
      <c r="P577" s="172"/>
      <c r="Q577" s="536">
        <v>2.85</v>
      </c>
      <c r="R577" s="536"/>
      <c r="S577" s="134"/>
      <c r="T577" s="872">
        <f>SUM(K577:M577)*1.13+SUM(O577:R577)</f>
        <v>13.927300000000001</v>
      </c>
      <c r="U577" s="961" t="s">
        <v>1116</v>
      </c>
      <c r="V577" s="1336"/>
    </row>
    <row r="578" spans="1:22" ht="26.25" customHeight="1" x14ac:dyDescent="0.2">
      <c r="A578" s="1189"/>
      <c r="B578" s="1326"/>
      <c r="C578" s="1335"/>
      <c r="D578" s="1335"/>
      <c r="E578" s="1329"/>
      <c r="F578" s="1311"/>
      <c r="G578" s="291">
        <v>12.2</v>
      </c>
      <c r="H578" s="291"/>
      <c r="I578" s="291"/>
      <c r="J578" s="291"/>
      <c r="K578" s="291">
        <v>3.5</v>
      </c>
      <c r="L578" s="291">
        <v>0.93</v>
      </c>
      <c r="M578" s="291"/>
      <c r="N578" s="291"/>
      <c r="O578" s="740">
        <v>1.8</v>
      </c>
      <c r="P578" s="291"/>
      <c r="Q578" s="751">
        <v>2.85</v>
      </c>
      <c r="R578" s="751">
        <v>1.35</v>
      </c>
      <c r="S578" s="292"/>
      <c r="T578" s="755">
        <f>SUM(K578:M578)*1.13+SUM(O578:R578)</f>
        <v>11.0059</v>
      </c>
      <c r="U578" s="964" t="s">
        <v>1117</v>
      </c>
      <c r="V578" s="1336"/>
    </row>
    <row r="579" spans="1:22" ht="26.25" customHeight="1" x14ac:dyDescent="0.2">
      <c r="A579" s="1189"/>
      <c r="B579" s="1326"/>
      <c r="C579" s="1334" t="s">
        <v>629</v>
      </c>
      <c r="D579" s="312"/>
      <c r="E579" s="312"/>
      <c r="F579" s="1314" t="s">
        <v>629</v>
      </c>
      <c r="G579" s="208">
        <v>11</v>
      </c>
      <c r="H579" s="208"/>
      <c r="I579" s="208"/>
      <c r="J579" s="208"/>
      <c r="K579" s="208">
        <v>9.08</v>
      </c>
      <c r="L579" s="208"/>
      <c r="M579" s="208"/>
      <c r="N579" s="208"/>
      <c r="O579" s="208"/>
      <c r="P579" s="208"/>
      <c r="Q579" s="570">
        <v>2.85</v>
      </c>
      <c r="R579" s="751">
        <v>1.35</v>
      </c>
      <c r="S579" s="135"/>
      <c r="T579" s="755">
        <f t="shared" ref="T579:T583" si="69">SUM(K579:M579)*1.13+SUM(O579:R579)</f>
        <v>14.4604</v>
      </c>
      <c r="U579" s="931" t="s">
        <v>1116</v>
      </c>
      <c r="V579" s="1333"/>
    </row>
    <row r="580" spans="1:22" ht="26.25" customHeight="1" x14ac:dyDescent="0.2">
      <c r="A580" s="1189"/>
      <c r="B580" s="1326"/>
      <c r="C580" s="1335"/>
      <c r="D580" s="304"/>
      <c r="E580" s="304"/>
      <c r="F580" s="1311"/>
      <c r="G580" s="208">
        <v>11</v>
      </c>
      <c r="H580" s="208"/>
      <c r="I580" s="208"/>
      <c r="J580" s="208"/>
      <c r="K580" s="208">
        <v>5.7</v>
      </c>
      <c r="L580" s="208"/>
      <c r="M580" s="208"/>
      <c r="N580" s="208"/>
      <c r="O580" s="208"/>
      <c r="P580" s="208"/>
      <c r="Q580" s="570">
        <v>2.85</v>
      </c>
      <c r="R580" s="751">
        <v>1.35</v>
      </c>
      <c r="S580" s="135"/>
      <c r="T580" s="755">
        <f t="shared" si="69"/>
        <v>10.641</v>
      </c>
      <c r="U580" s="931" t="s">
        <v>1117</v>
      </c>
      <c r="V580" s="1333"/>
    </row>
    <row r="581" spans="1:22" ht="26.25" customHeight="1" x14ac:dyDescent="0.2">
      <c r="A581" s="1189"/>
      <c r="B581" s="1326"/>
      <c r="C581" s="1334" t="s">
        <v>630</v>
      </c>
      <c r="D581" s="1328"/>
      <c r="E581" s="1328"/>
      <c r="F581" s="1314" t="s">
        <v>630</v>
      </c>
      <c r="G581" s="208">
        <v>11</v>
      </c>
      <c r="H581" s="208"/>
      <c r="I581" s="208"/>
      <c r="J581" s="208"/>
      <c r="K581" s="208">
        <v>9.08</v>
      </c>
      <c r="L581" s="208"/>
      <c r="M581" s="208"/>
      <c r="N581" s="208"/>
      <c r="O581" s="208"/>
      <c r="P581" s="208"/>
      <c r="Q581" s="570">
        <v>2.85</v>
      </c>
      <c r="R581" s="751">
        <v>1.35</v>
      </c>
      <c r="S581" s="135"/>
      <c r="T581" s="755">
        <f t="shared" si="69"/>
        <v>14.4604</v>
      </c>
      <c r="U581" s="931" t="s">
        <v>1116</v>
      </c>
      <c r="V581" s="1333"/>
    </row>
    <row r="582" spans="1:22" ht="26.25" customHeight="1" x14ac:dyDescent="0.2">
      <c r="A582" s="1189"/>
      <c r="B582" s="1326"/>
      <c r="C582" s="1335"/>
      <c r="D582" s="1328"/>
      <c r="E582" s="1328"/>
      <c r="F582" s="1311"/>
      <c r="G582" s="208">
        <v>11</v>
      </c>
      <c r="H582" s="208"/>
      <c r="I582" s="208"/>
      <c r="J582" s="208"/>
      <c r="K582" s="208">
        <v>5.7</v>
      </c>
      <c r="L582" s="208"/>
      <c r="M582" s="208"/>
      <c r="N582" s="208"/>
      <c r="O582" s="208"/>
      <c r="P582" s="208"/>
      <c r="Q582" s="570">
        <v>2.85</v>
      </c>
      <c r="R582" s="751">
        <v>1.35</v>
      </c>
      <c r="S582" s="135"/>
      <c r="T582" s="755">
        <f t="shared" si="69"/>
        <v>10.641</v>
      </c>
      <c r="U582" s="931" t="s">
        <v>1117</v>
      </c>
      <c r="V582" s="1333"/>
    </row>
    <row r="583" spans="1:22" ht="26.25" customHeight="1" x14ac:dyDescent="0.2">
      <c r="A583" s="1189"/>
      <c r="B583" s="1326"/>
      <c r="C583" s="1334" t="s">
        <v>631</v>
      </c>
      <c r="D583" s="1328"/>
      <c r="E583" s="1328"/>
      <c r="F583" s="1314" t="s">
        <v>631</v>
      </c>
      <c r="G583" s="208">
        <v>11</v>
      </c>
      <c r="H583" s="208"/>
      <c r="I583" s="208"/>
      <c r="J583" s="208"/>
      <c r="K583" s="208">
        <v>9.08</v>
      </c>
      <c r="L583" s="208"/>
      <c r="M583" s="208"/>
      <c r="N583" s="208"/>
      <c r="O583" s="656">
        <v>1.8</v>
      </c>
      <c r="P583" s="208"/>
      <c r="Q583" s="570">
        <v>2.85</v>
      </c>
      <c r="R583" s="751">
        <v>1.35</v>
      </c>
      <c r="S583" s="135"/>
      <c r="T583" s="755">
        <f t="shared" si="69"/>
        <v>16.260399999999997</v>
      </c>
      <c r="U583" s="952" t="s">
        <v>1116</v>
      </c>
      <c r="V583" s="1336"/>
    </row>
    <row r="584" spans="1:22" ht="26.25" customHeight="1" x14ac:dyDescent="0.2">
      <c r="A584" s="1189"/>
      <c r="B584" s="1326"/>
      <c r="C584" s="1335"/>
      <c r="D584" s="1329"/>
      <c r="E584" s="1329"/>
      <c r="F584" s="1311"/>
      <c r="G584" s="208">
        <v>11</v>
      </c>
      <c r="H584" s="208"/>
      <c r="I584" s="208"/>
      <c r="J584" s="208"/>
      <c r="K584" s="208">
        <v>5.7</v>
      </c>
      <c r="L584" s="208"/>
      <c r="M584" s="208"/>
      <c r="N584" s="208"/>
      <c r="O584" s="656">
        <v>1.8</v>
      </c>
      <c r="P584" s="208"/>
      <c r="Q584" s="570">
        <v>2.85</v>
      </c>
      <c r="R584" s="751">
        <v>1.35</v>
      </c>
      <c r="S584" s="135"/>
      <c r="T584" s="755">
        <f>SUM(K584:M584)*1.13+SUM(O584:R584)</f>
        <v>12.440999999999999</v>
      </c>
      <c r="U584" s="931" t="s">
        <v>1117</v>
      </c>
      <c r="V584" s="1336"/>
    </row>
    <row r="585" spans="1:22" ht="39.950000000000003" customHeight="1" x14ac:dyDescent="0.2">
      <c r="A585" s="1189"/>
      <c r="B585" s="1326"/>
      <c r="C585" s="510" t="s">
        <v>632</v>
      </c>
      <c r="D585" s="1327"/>
      <c r="E585" s="1327"/>
      <c r="F585" s="561" t="s">
        <v>632</v>
      </c>
      <c r="G585" s="208">
        <v>12.2</v>
      </c>
      <c r="H585" s="208"/>
      <c r="I585" s="208"/>
      <c r="J585" s="208"/>
      <c r="K585" s="208">
        <v>8.41</v>
      </c>
      <c r="L585" s="208"/>
      <c r="M585" s="208"/>
      <c r="N585" s="208"/>
      <c r="O585" s="208"/>
      <c r="P585" s="208"/>
      <c r="Q585" s="570">
        <v>2.85</v>
      </c>
      <c r="R585" s="570">
        <v>1.35</v>
      </c>
      <c r="S585" s="135"/>
      <c r="T585" s="755">
        <f t="shared" ref="T585:T586" si="70">SUM(K585:M585)*1.13+SUM(O585:R585)</f>
        <v>13.703299999999999</v>
      </c>
      <c r="U585" s="928"/>
      <c r="V585" s="13"/>
    </row>
    <row r="586" spans="1:22" ht="39.950000000000003" customHeight="1" x14ac:dyDescent="0.2">
      <c r="A586" s="1189"/>
      <c r="B586" s="1326"/>
      <c r="C586" s="510" t="s">
        <v>633</v>
      </c>
      <c r="D586" s="1328"/>
      <c r="E586" s="1328"/>
      <c r="F586" s="561" t="s">
        <v>633</v>
      </c>
      <c r="G586" s="208">
        <v>12.2</v>
      </c>
      <c r="H586" s="208"/>
      <c r="I586" s="208"/>
      <c r="J586" s="208"/>
      <c r="K586" s="208">
        <v>8.41</v>
      </c>
      <c r="L586" s="208"/>
      <c r="M586" s="208"/>
      <c r="N586" s="208"/>
      <c r="O586" s="208"/>
      <c r="P586" s="208"/>
      <c r="Q586" s="570">
        <v>2.85</v>
      </c>
      <c r="R586" s="570">
        <v>1.35</v>
      </c>
      <c r="S586" s="135"/>
      <c r="T586" s="755">
        <f t="shared" si="70"/>
        <v>13.703299999999999</v>
      </c>
      <c r="U586" s="928"/>
      <c r="V586" s="13"/>
    </row>
    <row r="587" spans="1:22" ht="39.950000000000003" customHeight="1" thickBot="1" x14ac:dyDescent="0.25">
      <c r="A587" s="1190"/>
      <c r="B587" s="1253"/>
      <c r="C587" s="560" t="s">
        <v>634</v>
      </c>
      <c r="D587" s="1353"/>
      <c r="E587" s="1353"/>
      <c r="F587" s="562" t="s">
        <v>634</v>
      </c>
      <c r="G587" s="209">
        <v>12.2</v>
      </c>
      <c r="H587" s="209"/>
      <c r="I587" s="209"/>
      <c r="J587" s="209"/>
      <c r="K587" s="209">
        <v>8.41</v>
      </c>
      <c r="L587" s="209"/>
      <c r="M587" s="209"/>
      <c r="N587" s="209"/>
      <c r="O587" s="209"/>
      <c r="P587" s="209"/>
      <c r="Q587" s="746">
        <v>2.85</v>
      </c>
      <c r="R587" s="746">
        <v>1.35</v>
      </c>
      <c r="S587" s="151"/>
      <c r="T587" s="878">
        <f>SUM(K587:M587)*1.13+SUM(O587:R587)</f>
        <v>13.703299999999999</v>
      </c>
      <c r="U587" s="949"/>
      <c r="V587" s="13"/>
    </row>
    <row r="588" spans="1:22" ht="165.75" customHeight="1" x14ac:dyDescent="0.2">
      <c r="A588" s="1188">
        <v>52</v>
      </c>
      <c r="B588" s="1252" t="s">
        <v>1060</v>
      </c>
      <c r="C588" s="559" t="s">
        <v>592</v>
      </c>
      <c r="D588" s="559" t="s">
        <v>592</v>
      </c>
      <c r="E588" s="1364"/>
      <c r="F588" s="202" t="s">
        <v>592</v>
      </c>
      <c r="G588" s="154" t="s">
        <v>384</v>
      </c>
      <c r="H588" s="172">
        <v>8.06</v>
      </c>
      <c r="I588" s="172"/>
      <c r="J588" s="172"/>
      <c r="K588" s="172">
        <v>11.62</v>
      </c>
      <c r="L588" s="172">
        <v>4.25</v>
      </c>
      <c r="M588" s="172"/>
      <c r="N588" s="172"/>
      <c r="O588" s="659">
        <v>1.92</v>
      </c>
      <c r="P588" s="659">
        <v>2.08</v>
      </c>
      <c r="Q588" s="536">
        <v>2.85</v>
      </c>
      <c r="R588" s="536">
        <v>1.35</v>
      </c>
      <c r="S588" s="134"/>
      <c r="T588" s="872">
        <f>SUM(K588:M588)*1.13+SUM(O588:R588)</f>
        <v>26.133099999999995</v>
      </c>
      <c r="U588" s="948"/>
      <c r="V588" s="13"/>
    </row>
    <row r="589" spans="1:22" ht="181.5" customHeight="1" x14ac:dyDescent="0.2">
      <c r="A589" s="1189"/>
      <c r="B589" s="1326"/>
      <c r="C589" s="510" t="s">
        <v>593</v>
      </c>
      <c r="D589" s="510" t="s">
        <v>593</v>
      </c>
      <c r="E589" s="1365"/>
      <c r="F589" s="561" t="s">
        <v>593</v>
      </c>
      <c r="G589" s="193" t="s">
        <v>384</v>
      </c>
      <c r="H589" s="208">
        <v>8.06</v>
      </c>
      <c r="I589" s="208"/>
      <c r="J589" s="208"/>
      <c r="K589" s="208">
        <v>11.62</v>
      </c>
      <c r="L589" s="208">
        <v>4.25</v>
      </c>
      <c r="M589" s="208"/>
      <c r="N589" s="208"/>
      <c r="O589" s="656">
        <v>1.92</v>
      </c>
      <c r="P589" s="656">
        <v>2.08</v>
      </c>
      <c r="Q589" s="570">
        <v>2.85</v>
      </c>
      <c r="R589" s="570">
        <v>1.35</v>
      </c>
      <c r="S589" s="135"/>
      <c r="T589" s="755">
        <f t="shared" ref="T589:T590" si="71">SUM(K589:M589)*1.13+SUM(O589:R589)</f>
        <v>26.133099999999995</v>
      </c>
      <c r="U589" s="928"/>
      <c r="V589" s="13"/>
    </row>
    <row r="590" spans="1:22" ht="146.25" customHeight="1" x14ac:dyDescent="0.2">
      <c r="A590" s="1189"/>
      <c r="B590" s="1326"/>
      <c r="C590" s="510" t="s">
        <v>594</v>
      </c>
      <c r="D590" s="510" t="s">
        <v>594</v>
      </c>
      <c r="E590" s="1365"/>
      <c r="F590" s="561" t="s">
        <v>594</v>
      </c>
      <c r="G590" s="193" t="s">
        <v>384</v>
      </c>
      <c r="H590" s="208">
        <v>8.06</v>
      </c>
      <c r="I590" s="208"/>
      <c r="J590" s="208"/>
      <c r="K590" s="208">
        <v>11.62</v>
      </c>
      <c r="L590" s="208">
        <v>4.25</v>
      </c>
      <c r="M590" s="208"/>
      <c r="N590" s="208"/>
      <c r="O590" s="656">
        <v>1.92</v>
      </c>
      <c r="P590" s="656">
        <v>2.08</v>
      </c>
      <c r="Q590" s="570">
        <v>2.85</v>
      </c>
      <c r="R590" s="570">
        <v>1.35</v>
      </c>
      <c r="S590" s="135"/>
      <c r="T590" s="755">
        <f t="shared" si="71"/>
        <v>26.133099999999995</v>
      </c>
      <c r="U590" s="928"/>
      <c r="V590" s="13"/>
    </row>
    <row r="591" spans="1:22" ht="157.5" customHeight="1" thickBot="1" x14ac:dyDescent="0.25">
      <c r="A591" s="1190"/>
      <c r="B591" s="1253"/>
      <c r="C591" s="560" t="s">
        <v>593</v>
      </c>
      <c r="D591" s="560" t="s">
        <v>593</v>
      </c>
      <c r="E591" s="1366"/>
      <c r="F591" s="562" t="s">
        <v>593</v>
      </c>
      <c r="G591" s="157" t="s">
        <v>384</v>
      </c>
      <c r="H591" s="209">
        <v>8.06</v>
      </c>
      <c r="I591" s="209"/>
      <c r="J591" s="209"/>
      <c r="K591" s="209">
        <v>11.62</v>
      </c>
      <c r="L591" s="209">
        <v>4.25</v>
      </c>
      <c r="M591" s="209"/>
      <c r="N591" s="209"/>
      <c r="O591" s="209"/>
      <c r="P591" s="209"/>
      <c r="Q591" s="746">
        <v>2.85</v>
      </c>
      <c r="R591" s="746">
        <v>1.35</v>
      </c>
      <c r="S591" s="151"/>
      <c r="T591" s="878">
        <f t="shared" ref="T591:T597" si="72">SUM(K591:M591)*1.13+SUM(O591:R591)</f>
        <v>22.133099999999995</v>
      </c>
      <c r="U591" s="949"/>
      <c r="V591" s="13"/>
    </row>
    <row r="592" spans="1:22" ht="39.950000000000003" customHeight="1" x14ac:dyDescent="0.2">
      <c r="A592" s="1188">
        <v>53</v>
      </c>
      <c r="B592" s="1252" t="s">
        <v>182</v>
      </c>
      <c r="C592" s="555" t="s">
        <v>1051</v>
      </c>
      <c r="D592" s="555" t="s">
        <v>1051</v>
      </c>
      <c r="E592" s="1340"/>
      <c r="F592" s="539" t="s">
        <v>1051</v>
      </c>
      <c r="G592" s="540">
        <v>12.2</v>
      </c>
      <c r="H592" s="532"/>
      <c r="I592" s="532"/>
      <c r="J592" s="297">
        <v>4</v>
      </c>
      <c r="K592" s="623">
        <v>4</v>
      </c>
      <c r="L592" s="540">
        <v>1.75</v>
      </c>
      <c r="M592" s="540"/>
      <c r="N592" s="532"/>
      <c r="O592" s="540"/>
      <c r="P592" s="540"/>
      <c r="Q592" s="764">
        <v>2.85</v>
      </c>
      <c r="R592" s="764">
        <v>1.35</v>
      </c>
      <c r="S592" s="306"/>
      <c r="T592" s="872">
        <f t="shared" si="72"/>
        <v>10.6975</v>
      </c>
      <c r="U592" s="965"/>
      <c r="V592" s="13"/>
    </row>
    <row r="593" spans="1:22" ht="39.75" customHeight="1" x14ac:dyDescent="0.2">
      <c r="A593" s="1189"/>
      <c r="B593" s="1326"/>
      <c r="C593" s="497" t="s">
        <v>1048</v>
      </c>
      <c r="D593" s="362"/>
      <c r="E593" s="1328"/>
      <c r="F593" s="530" t="s">
        <v>1048</v>
      </c>
      <c r="G593" s="541">
        <v>12.2</v>
      </c>
      <c r="H593" s="208"/>
      <c r="I593" s="208"/>
      <c r="J593" s="193">
        <v>4</v>
      </c>
      <c r="K593" s="759">
        <v>4</v>
      </c>
      <c r="L593" s="208"/>
      <c r="M593" s="541"/>
      <c r="N593" s="208"/>
      <c r="O593" s="541"/>
      <c r="P593" s="541"/>
      <c r="Q593" s="765">
        <v>2.85</v>
      </c>
      <c r="R593" s="765">
        <v>1.35</v>
      </c>
      <c r="S593" s="135"/>
      <c r="T593" s="755">
        <f t="shared" si="72"/>
        <v>8.7199999999999989</v>
      </c>
      <c r="U593" s="928"/>
      <c r="V593" s="13"/>
    </row>
    <row r="594" spans="1:22" ht="39.950000000000003" customHeight="1" x14ac:dyDescent="0.2">
      <c r="A594" s="1189"/>
      <c r="B594" s="1326"/>
      <c r="C594" s="497" t="s">
        <v>183</v>
      </c>
      <c r="D594" s="362"/>
      <c r="E594" s="1328"/>
      <c r="F594" s="530" t="s">
        <v>183</v>
      </c>
      <c r="G594" s="541">
        <v>12.2</v>
      </c>
      <c r="H594" s="208"/>
      <c r="I594" s="208"/>
      <c r="J594" s="193">
        <v>4</v>
      </c>
      <c r="K594" s="759">
        <v>4</v>
      </c>
      <c r="L594" s="208"/>
      <c r="M594" s="541"/>
      <c r="N594" s="208"/>
      <c r="O594" s="541">
        <v>1</v>
      </c>
      <c r="P594" s="541"/>
      <c r="Q594" s="765">
        <v>2.85</v>
      </c>
      <c r="R594" s="765">
        <v>1.35</v>
      </c>
      <c r="S594" s="135"/>
      <c r="T594" s="755">
        <f t="shared" si="72"/>
        <v>9.7199999999999989</v>
      </c>
      <c r="U594" s="928"/>
      <c r="V594" s="13"/>
    </row>
    <row r="595" spans="1:22" ht="39.950000000000003" customHeight="1" x14ac:dyDescent="0.2">
      <c r="A595" s="1189"/>
      <c r="B595" s="1326"/>
      <c r="C595" s="497" t="s">
        <v>1049</v>
      </c>
      <c r="D595" s="362"/>
      <c r="E595" s="1328"/>
      <c r="F595" s="530" t="s">
        <v>1049</v>
      </c>
      <c r="G595" s="541">
        <v>12.2</v>
      </c>
      <c r="H595" s="208"/>
      <c r="I595" s="208"/>
      <c r="J595" s="193">
        <v>4</v>
      </c>
      <c r="K595" s="759">
        <v>4</v>
      </c>
      <c r="L595" s="208"/>
      <c r="M595" s="541"/>
      <c r="N595" s="208"/>
      <c r="O595" s="541"/>
      <c r="P595" s="541"/>
      <c r="Q595" s="765">
        <v>2.85</v>
      </c>
      <c r="R595" s="765">
        <v>1.35</v>
      </c>
      <c r="S595" s="135"/>
      <c r="T595" s="755">
        <f t="shared" si="72"/>
        <v>8.7199999999999989</v>
      </c>
      <c r="U595" s="928"/>
      <c r="V595" s="13"/>
    </row>
    <row r="596" spans="1:22" ht="39.950000000000003" customHeight="1" thickBot="1" x14ac:dyDescent="0.25">
      <c r="A596" s="1190"/>
      <c r="B596" s="1286"/>
      <c r="C596" s="558" t="s">
        <v>1050</v>
      </c>
      <c r="D596" s="169"/>
      <c r="E596" s="1353"/>
      <c r="F596" s="531" t="s">
        <v>1050</v>
      </c>
      <c r="G596" s="542">
        <v>12.2</v>
      </c>
      <c r="H596" s="209"/>
      <c r="I596" s="209"/>
      <c r="J596" s="157">
        <v>4</v>
      </c>
      <c r="K596" s="760">
        <v>4</v>
      </c>
      <c r="L596" s="209"/>
      <c r="M596" s="542"/>
      <c r="N596" s="209"/>
      <c r="O596" s="542"/>
      <c r="P596" s="542"/>
      <c r="Q596" s="766">
        <v>2.85</v>
      </c>
      <c r="R596" s="766">
        <v>1.35</v>
      </c>
      <c r="S596" s="151"/>
      <c r="T596" s="878">
        <f t="shared" si="72"/>
        <v>8.7199999999999989</v>
      </c>
      <c r="U596" s="949"/>
      <c r="V596" s="13"/>
    </row>
    <row r="597" spans="1:22" ht="79.5" customHeight="1" thickBot="1" x14ac:dyDescent="0.25">
      <c r="A597" s="39">
        <v>54</v>
      </c>
      <c r="B597" s="482" t="s">
        <v>201</v>
      </c>
      <c r="C597" s="240" t="s">
        <v>1066</v>
      </c>
      <c r="D597" s="240" t="s">
        <v>1066</v>
      </c>
      <c r="E597" s="41"/>
      <c r="F597" s="146" t="s">
        <v>1066</v>
      </c>
      <c r="G597" s="147">
        <v>20</v>
      </c>
      <c r="H597" s="147"/>
      <c r="I597" s="147"/>
      <c r="J597" s="147"/>
      <c r="K597" s="147">
        <v>12.45</v>
      </c>
      <c r="L597" s="147">
        <v>6</v>
      </c>
      <c r="M597" s="147"/>
      <c r="N597" s="147"/>
      <c r="O597" s="147"/>
      <c r="P597" s="147"/>
      <c r="Q597" s="724">
        <v>2.85</v>
      </c>
      <c r="R597" s="724">
        <v>1.35</v>
      </c>
      <c r="S597" s="152"/>
      <c r="T597" s="878">
        <f t="shared" si="72"/>
        <v>25.048499999999997</v>
      </c>
      <c r="U597" s="965"/>
      <c r="V597" s="13"/>
    </row>
    <row r="598" spans="1:22" ht="79.5" customHeight="1" x14ac:dyDescent="0.2">
      <c r="A598" s="1323">
        <v>55</v>
      </c>
      <c r="B598" s="622" t="s">
        <v>404</v>
      </c>
      <c r="C598" s="852" t="s">
        <v>157</v>
      </c>
      <c r="D598" s="851" t="s">
        <v>157</v>
      </c>
      <c r="E598" s="403"/>
      <c r="F598" s="846" t="s">
        <v>157</v>
      </c>
      <c r="G598" s="291">
        <v>25</v>
      </c>
      <c r="H598" s="291"/>
      <c r="I598" s="291"/>
      <c r="J598" s="291"/>
      <c r="K598" s="291">
        <v>6</v>
      </c>
      <c r="L598" s="291">
        <v>0.25</v>
      </c>
      <c r="M598" s="291"/>
      <c r="N598" s="291"/>
      <c r="O598" s="291"/>
      <c r="P598" s="291"/>
      <c r="Q598" s="751">
        <v>2.85</v>
      </c>
      <c r="R598" s="751">
        <v>1.35</v>
      </c>
      <c r="S598" s="292"/>
      <c r="T598" s="910">
        <f>SUM(K598:M598)*1.13+SUM(O598:R598)</f>
        <v>11.262499999999999</v>
      </c>
      <c r="U598" s="948"/>
      <c r="V598" s="13"/>
    </row>
    <row r="599" spans="1:22" ht="79.5" customHeight="1" thickBot="1" x14ac:dyDescent="0.25">
      <c r="A599" s="1325"/>
      <c r="B599" s="966"/>
      <c r="C599" s="636" t="s">
        <v>402</v>
      </c>
      <c r="D599" s="845"/>
      <c r="E599" s="845"/>
      <c r="F599" s="847" t="s">
        <v>402</v>
      </c>
      <c r="G599" s="209">
        <v>10</v>
      </c>
      <c r="H599" s="209"/>
      <c r="I599" s="209"/>
      <c r="J599" s="209"/>
      <c r="K599" s="209">
        <v>12.78</v>
      </c>
      <c r="L599" s="209"/>
      <c r="M599" s="209"/>
      <c r="N599" s="209"/>
      <c r="O599" s="209"/>
      <c r="P599" s="209"/>
      <c r="Q599" s="746">
        <v>2.85</v>
      </c>
      <c r="R599" s="746">
        <v>1.35</v>
      </c>
      <c r="S599" s="151"/>
      <c r="T599" s="878">
        <f>SUM(K599:M599)*1.13+SUM(O599:R599)</f>
        <v>18.641399999999997</v>
      </c>
      <c r="U599" s="967"/>
      <c r="V599" s="13"/>
    </row>
    <row r="600" spans="1:22" ht="40.5" customHeight="1" x14ac:dyDescent="0.25">
      <c r="A600" s="1005"/>
      <c r="B600" s="676"/>
      <c r="C600" s="676"/>
      <c r="D600" s="676"/>
      <c r="E600" s="676"/>
      <c r="F600" s="677"/>
      <c r="G600" s="676"/>
      <c r="H600" s="676"/>
      <c r="I600" s="676"/>
      <c r="J600" s="676"/>
      <c r="K600" s="676"/>
      <c r="L600" s="676"/>
      <c r="M600" s="676"/>
      <c r="N600" s="676"/>
      <c r="O600" s="676"/>
      <c r="P600" s="676"/>
      <c r="Q600" s="676"/>
      <c r="R600" s="676"/>
      <c r="S600" s="443"/>
      <c r="T600" s="442"/>
      <c r="U600" s="420"/>
      <c r="V600" s="13"/>
    </row>
    <row r="601" spans="1:22" ht="39.950000000000003" customHeight="1" x14ac:dyDescent="0.2">
      <c r="A601" s="443"/>
      <c r="B601" s="443"/>
      <c r="C601" s="443"/>
      <c r="D601" s="443"/>
      <c r="E601" s="443"/>
      <c r="F601" s="677"/>
      <c r="G601" s="443"/>
      <c r="H601" s="443"/>
      <c r="I601" s="443"/>
      <c r="J601" s="443"/>
      <c r="K601" s="443"/>
      <c r="L601" s="443"/>
      <c r="M601" s="443"/>
      <c r="N601" s="443"/>
      <c r="O601" s="443"/>
      <c r="P601" s="443"/>
      <c r="Q601" s="443"/>
      <c r="R601" s="443"/>
      <c r="S601" s="443"/>
      <c r="T601" s="442"/>
      <c r="U601" s="443"/>
      <c r="V601" s="13"/>
    </row>
    <row r="602" spans="1:22" ht="39.950000000000003" customHeight="1" thickBot="1" x14ac:dyDescent="0.3">
      <c r="A602" s="1008"/>
      <c r="B602" s="457" t="s">
        <v>1029</v>
      </c>
      <c r="C602" s="456"/>
      <c r="D602" s="456"/>
      <c r="E602" s="456"/>
      <c r="F602" s="456"/>
      <c r="G602" s="456"/>
      <c r="H602" s="456"/>
      <c r="I602" s="456"/>
      <c r="J602" s="456"/>
      <c r="K602" s="456"/>
      <c r="L602" s="446"/>
      <c r="M602" s="446"/>
      <c r="N602" s="446"/>
      <c r="O602" s="446"/>
      <c r="P602" s="446"/>
      <c r="Q602" s="446"/>
      <c r="R602" s="446"/>
      <c r="S602" s="446"/>
      <c r="T602" s="446"/>
      <c r="U602" s="446"/>
      <c r="V602" s="13"/>
    </row>
    <row r="603" spans="1:22" ht="39.950000000000003" customHeight="1" thickBot="1" x14ac:dyDescent="0.25">
      <c r="A603" s="39">
        <v>1</v>
      </c>
      <c r="B603" s="77" t="s">
        <v>30</v>
      </c>
      <c r="C603" s="244" t="s">
        <v>31</v>
      </c>
      <c r="D603" s="41"/>
      <c r="E603" s="41"/>
      <c r="F603" s="146" t="s">
        <v>31</v>
      </c>
      <c r="G603" s="147">
        <v>15</v>
      </c>
      <c r="H603" s="147"/>
      <c r="I603" s="147"/>
      <c r="J603" s="147"/>
      <c r="K603" s="147">
        <v>9.14</v>
      </c>
      <c r="L603" s="147"/>
      <c r="M603" s="147"/>
      <c r="N603" s="147"/>
      <c r="O603" s="663">
        <v>1</v>
      </c>
      <c r="P603" s="147"/>
      <c r="Q603" s="724">
        <v>2.85</v>
      </c>
      <c r="R603" s="724"/>
      <c r="S603" s="152"/>
      <c r="T603" s="878">
        <f t="shared" ref="T603:T604" si="73">SUM(K603:M603)*1.13+SUM(O603:R603)</f>
        <v>14.178199999999999</v>
      </c>
      <c r="U603" s="942"/>
      <c r="V603" s="13"/>
    </row>
    <row r="604" spans="1:22" ht="39.950000000000003" customHeight="1" thickBot="1" x14ac:dyDescent="0.25">
      <c r="A604" s="39">
        <v>2</v>
      </c>
      <c r="B604" s="77" t="s">
        <v>40</v>
      </c>
      <c r="C604" s="244" t="s">
        <v>41</v>
      </c>
      <c r="D604" s="41"/>
      <c r="E604" s="41"/>
      <c r="F604" s="146" t="s">
        <v>41</v>
      </c>
      <c r="G604" s="147">
        <v>12.2</v>
      </c>
      <c r="H604" s="147"/>
      <c r="I604" s="147"/>
      <c r="J604" s="147"/>
      <c r="K604" s="147">
        <v>8.44</v>
      </c>
      <c r="L604" s="147"/>
      <c r="M604" s="147"/>
      <c r="N604" s="147"/>
      <c r="O604" s="147"/>
      <c r="P604" s="147"/>
      <c r="Q604" s="763">
        <v>2.85</v>
      </c>
      <c r="R604" s="724"/>
      <c r="S604" s="152"/>
      <c r="T604" s="878">
        <f t="shared" si="73"/>
        <v>12.387199999999998</v>
      </c>
      <c r="U604" s="936"/>
      <c r="V604" s="13"/>
    </row>
    <row r="605" spans="1:22" ht="39.950000000000003" customHeight="1" x14ac:dyDescent="0.2">
      <c r="A605" s="1188">
        <v>3</v>
      </c>
      <c r="B605" s="1141" t="s">
        <v>982</v>
      </c>
      <c r="C605" s="1391" t="s">
        <v>170</v>
      </c>
      <c r="D605" s="1393"/>
      <c r="E605" s="311"/>
      <c r="F605" s="1309" t="s">
        <v>170</v>
      </c>
      <c r="G605" s="154" t="s">
        <v>954</v>
      </c>
      <c r="H605" s="172"/>
      <c r="I605" s="172"/>
      <c r="J605" s="172"/>
      <c r="K605" s="172">
        <v>11.11</v>
      </c>
      <c r="L605" s="172"/>
      <c r="M605" s="172"/>
      <c r="N605" s="172"/>
      <c r="O605" s="532"/>
      <c r="P605" s="532"/>
      <c r="Q605" s="747">
        <v>2.85</v>
      </c>
      <c r="R605" s="569">
        <v>0.27</v>
      </c>
      <c r="S605" s="134"/>
      <c r="T605" s="755">
        <f t="shared" ref="T605:T667" si="74">SUM(K605:M605)*1.13+SUM(O605:R605)</f>
        <v>15.674299999999999</v>
      </c>
      <c r="U605" s="1122" t="s">
        <v>1118</v>
      </c>
      <c r="V605" s="13"/>
    </row>
    <row r="606" spans="1:22" ht="39.950000000000003" customHeight="1" x14ac:dyDescent="0.2">
      <c r="A606" s="1189"/>
      <c r="B606" s="1142"/>
      <c r="C606" s="1338"/>
      <c r="D606" s="1394"/>
      <c r="E606" s="1396"/>
      <c r="F606" s="1311"/>
      <c r="G606" s="307" t="s">
        <v>954</v>
      </c>
      <c r="H606" s="291"/>
      <c r="I606" s="291"/>
      <c r="J606" s="291"/>
      <c r="K606" s="291">
        <v>3.41</v>
      </c>
      <c r="L606" s="291"/>
      <c r="M606" s="291"/>
      <c r="N606" s="291"/>
      <c r="O606" s="208"/>
      <c r="P606" s="208"/>
      <c r="Q606" s="744">
        <v>2.85</v>
      </c>
      <c r="R606" s="570">
        <v>0.27</v>
      </c>
      <c r="S606" s="292"/>
      <c r="T606" s="755">
        <f t="shared" si="74"/>
        <v>6.9733000000000001</v>
      </c>
      <c r="U606" s="938" t="s">
        <v>1119</v>
      </c>
      <c r="V606" s="13"/>
    </row>
    <row r="607" spans="1:22" ht="39.950000000000003" customHeight="1" x14ac:dyDescent="0.2">
      <c r="A607" s="1189"/>
      <c r="B607" s="1142"/>
      <c r="C607" s="1337" t="s">
        <v>205</v>
      </c>
      <c r="D607" s="1394"/>
      <c r="E607" s="1394"/>
      <c r="F607" s="1314" t="s">
        <v>205</v>
      </c>
      <c r="G607" s="193" t="s">
        <v>954</v>
      </c>
      <c r="H607" s="208"/>
      <c r="I607" s="208"/>
      <c r="J607" s="208"/>
      <c r="K607" s="208">
        <v>11.11</v>
      </c>
      <c r="L607" s="208"/>
      <c r="M607" s="208"/>
      <c r="N607" s="208"/>
      <c r="O607" s="208"/>
      <c r="P607" s="656">
        <v>1</v>
      </c>
      <c r="Q607" s="744">
        <v>2.85</v>
      </c>
      <c r="R607" s="570">
        <v>0.27</v>
      </c>
      <c r="S607" s="135"/>
      <c r="T607" s="755">
        <f t="shared" si="74"/>
        <v>16.674299999999999</v>
      </c>
      <c r="U607" s="938" t="s">
        <v>1118</v>
      </c>
      <c r="V607" s="13"/>
    </row>
    <row r="608" spans="1:22" ht="39.950000000000003" customHeight="1" x14ac:dyDescent="0.2">
      <c r="A608" s="1189"/>
      <c r="B608" s="1142"/>
      <c r="C608" s="1338"/>
      <c r="D608" s="1394"/>
      <c r="E608" s="1394"/>
      <c r="F608" s="1311"/>
      <c r="G608" s="193" t="s">
        <v>954</v>
      </c>
      <c r="H608" s="208"/>
      <c r="I608" s="208"/>
      <c r="J608" s="208"/>
      <c r="K608" s="208">
        <v>3.41</v>
      </c>
      <c r="L608" s="208"/>
      <c r="M608" s="208"/>
      <c r="N608" s="208"/>
      <c r="O608" s="208"/>
      <c r="P608" s="656">
        <v>1</v>
      </c>
      <c r="Q608" s="744">
        <v>2.85</v>
      </c>
      <c r="R608" s="570">
        <v>0.27</v>
      </c>
      <c r="S608" s="135"/>
      <c r="T608" s="755">
        <f t="shared" si="74"/>
        <v>7.9733000000000001</v>
      </c>
      <c r="U608" s="938" t="s">
        <v>1119</v>
      </c>
      <c r="V608" s="13"/>
    </row>
    <row r="609" spans="1:22" ht="77.25" customHeight="1" x14ac:dyDescent="0.2">
      <c r="A609" s="1189"/>
      <c r="B609" s="1142"/>
      <c r="C609" s="1337" t="s">
        <v>538</v>
      </c>
      <c r="D609" s="1394"/>
      <c r="E609" s="1394"/>
      <c r="F609" s="1314" t="s">
        <v>538</v>
      </c>
      <c r="G609" s="193" t="s">
        <v>954</v>
      </c>
      <c r="H609" s="208"/>
      <c r="I609" s="208"/>
      <c r="J609" s="208"/>
      <c r="K609" s="208">
        <v>11.11</v>
      </c>
      <c r="L609" s="208"/>
      <c r="M609" s="208"/>
      <c r="N609" s="208"/>
      <c r="O609" s="656">
        <v>1</v>
      </c>
      <c r="P609" s="208"/>
      <c r="Q609" s="570">
        <v>2.85</v>
      </c>
      <c r="R609" s="570">
        <v>0.95</v>
      </c>
      <c r="S609" s="135"/>
      <c r="T609" s="755">
        <f t="shared" si="74"/>
        <v>17.354299999999999</v>
      </c>
      <c r="U609" s="938" t="s">
        <v>1132</v>
      </c>
      <c r="V609" s="639"/>
    </row>
    <row r="610" spans="1:22" ht="77.25" customHeight="1" x14ac:dyDescent="0.2">
      <c r="A610" s="1189"/>
      <c r="B610" s="1142"/>
      <c r="C610" s="1338"/>
      <c r="D610" s="1394"/>
      <c r="E610" s="1394"/>
      <c r="F610" s="1311"/>
      <c r="G610" s="193" t="s">
        <v>954</v>
      </c>
      <c r="H610" s="208"/>
      <c r="I610" s="208"/>
      <c r="J610" s="208"/>
      <c r="K610" s="208">
        <v>3.41</v>
      </c>
      <c r="L610" s="208"/>
      <c r="M610" s="208"/>
      <c r="N610" s="208"/>
      <c r="O610" s="656">
        <v>1</v>
      </c>
      <c r="P610" s="208"/>
      <c r="Q610" s="570">
        <v>2.85</v>
      </c>
      <c r="R610" s="570">
        <v>0.95</v>
      </c>
      <c r="S610" s="135"/>
      <c r="T610" s="755">
        <f t="shared" si="74"/>
        <v>8.6532999999999998</v>
      </c>
      <c r="U610" s="938" t="s">
        <v>1133</v>
      </c>
      <c r="V610" s="639"/>
    </row>
    <row r="611" spans="1:22" ht="39.950000000000003" customHeight="1" x14ac:dyDescent="0.2">
      <c r="A611" s="1189"/>
      <c r="B611" s="1142"/>
      <c r="C611" s="1337" t="s">
        <v>539</v>
      </c>
      <c r="D611" s="1394"/>
      <c r="E611" s="1394"/>
      <c r="F611" s="1314" t="s">
        <v>539</v>
      </c>
      <c r="G611" s="193" t="s">
        <v>954</v>
      </c>
      <c r="H611" s="208"/>
      <c r="I611" s="208"/>
      <c r="J611" s="208"/>
      <c r="K611" s="208">
        <v>11.11</v>
      </c>
      <c r="L611" s="208"/>
      <c r="M611" s="208"/>
      <c r="N611" s="208"/>
      <c r="O611" s="656">
        <v>1</v>
      </c>
      <c r="P611" s="208"/>
      <c r="Q611" s="570">
        <v>2.85</v>
      </c>
      <c r="R611" s="570">
        <v>1.35</v>
      </c>
      <c r="S611" s="135"/>
      <c r="T611" s="755">
        <f t="shared" si="74"/>
        <v>17.754299999999997</v>
      </c>
      <c r="U611" s="938" t="s">
        <v>1118</v>
      </c>
      <c r="V611" s="13"/>
    </row>
    <row r="612" spans="1:22" ht="39.950000000000003" customHeight="1" x14ac:dyDescent="0.2">
      <c r="A612" s="1189"/>
      <c r="B612" s="1142"/>
      <c r="C612" s="1338"/>
      <c r="D612" s="1394"/>
      <c r="E612" s="1394"/>
      <c r="F612" s="1311"/>
      <c r="G612" s="193" t="s">
        <v>954</v>
      </c>
      <c r="H612" s="208"/>
      <c r="I612" s="208"/>
      <c r="J612" s="208"/>
      <c r="K612" s="208">
        <v>3.41</v>
      </c>
      <c r="L612" s="208"/>
      <c r="M612" s="208"/>
      <c r="N612" s="208"/>
      <c r="O612" s="656">
        <v>1</v>
      </c>
      <c r="P612" s="208"/>
      <c r="Q612" s="570">
        <v>2.85</v>
      </c>
      <c r="R612" s="570">
        <v>1.35</v>
      </c>
      <c r="S612" s="135"/>
      <c r="T612" s="755">
        <f t="shared" si="74"/>
        <v>9.0533000000000001</v>
      </c>
      <c r="U612" s="938" t="s">
        <v>1119</v>
      </c>
      <c r="V612" s="13"/>
    </row>
    <row r="613" spans="1:22" ht="39.950000000000003" customHeight="1" x14ac:dyDescent="0.2">
      <c r="A613" s="1189"/>
      <c r="B613" s="1142"/>
      <c r="C613" s="1337" t="s">
        <v>540</v>
      </c>
      <c r="D613" s="1394"/>
      <c r="E613" s="1394"/>
      <c r="F613" s="1314" t="s">
        <v>540</v>
      </c>
      <c r="G613" s="193" t="s">
        <v>954</v>
      </c>
      <c r="H613" s="208"/>
      <c r="I613" s="208"/>
      <c r="J613" s="208"/>
      <c r="K613" s="208">
        <v>11.11</v>
      </c>
      <c r="L613" s="208"/>
      <c r="M613" s="208"/>
      <c r="N613" s="208"/>
      <c r="O613" s="656">
        <v>1</v>
      </c>
      <c r="P613" s="208"/>
      <c r="Q613" s="570">
        <v>2.85</v>
      </c>
      <c r="R613" s="570">
        <v>1.35</v>
      </c>
      <c r="S613" s="135"/>
      <c r="T613" s="755">
        <f t="shared" si="74"/>
        <v>17.754299999999997</v>
      </c>
      <c r="U613" s="938" t="s">
        <v>1118</v>
      </c>
      <c r="V613" s="13"/>
    </row>
    <row r="614" spans="1:22" ht="39.950000000000003" customHeight="1" x14ac:dyDescent="0.2">
      <c r="A614" s="1189"/>
      <c r="B614" s="1142"/>
      <c r="C614" s="1338"/>
      <c r="D614" s="1394"/>
      <c r="E614" s="1394"/>
      <c r="F614" s="1311"/>
      <c r="G614" s="193" t="s">
        <v>954</v>
      </c>
      <c r="H614" s="208"/>
      <c r="I614" s="208"/>
      <c r="J614" s="208"/>
      <c r="K614" s="208">
        <v>3.41</v>
      </c>
      <c r="L614" s="208"/>
      <c r="M614" s="208"/>
      <c r="N614" s="208"/>
      <c r="O614" s="656">
        <v>1</v>
      </c>
      <c r="P614" s="208"/>
      <c r="Q614" s="570">
        <v>2.85</v>
      </c>
      <c r="R614" s="570">
        <v>1.35</v>
      </c>
      <c r="S614" s="135"/>
      <c r="T614" s="755">
        <f t="shared" si="74"/>
        <v>9.0533000000000001</v>
      </c>
      <c r="U614" s="938" t="s">
        <v>1119</v>
      </c>
      <c r="V614" s="13"/>
    </row>
    <row r="615" spans="1:22" ht="39.950000000000003" customHeight="1" x14ac:dyDescent="0.2">
      <c r="A615" s="1189"/>
      <c r="B615" s="1142"/>
      <c r="C615" s="1337" t="s">
        <v>541</v>
      </c>
      <c r="D615" s="1394"/>
      <c r="E615" s="1394"/>
      <c r="F615" s="1314" t="s">
        <v>541</v>
      </c>
      <c r="G615" s="193" t="s">
        <v>954</v>
      </c>
      <c r="H615" s="208"/>
      <c r="I615" s="208"/>
      <c r="J615" s="208"/>
      <c r="K615" s="208">
        <v>11.11</v>
      </c>
      <c r="L615" s="208"/>
      <c r="M615" s="208"/>
      <c r="N615" s="208"/>
      <c r="O615" s="656">
        <v>1</v>
      </c>
      <c r="P615" s="208"/>
      <c r="Q615" s="570">
        <v>2.85</v>
      </c>
      <c r="R615" s="570">
        <v>0.95</v>
      </c>
      <c r="S615" s="135"/>
      <c r="T615" s="755">
        <f t="shared" si="74"/>
        <v>17.354299999999999</v>
      </c>
      <c r="U615" s="938" t="s">
        <v>1118</v>
      </c>
      <c r="V615" s="13"/>
    </row>
    <row r="616" spans="1:22" ht="39.950000000000003" customHeight="1" x14ac:dyDescent="0.2">
      <c r="A616" s="1189"/>
      <c r="B616" s="1142"/>
      <c r="C616" s="1338"/>
      <c r="D616" s="1394"/>
      <c r="E616" s="1394"/>
      <c r="F616" s="1311"/>
      <c r="G616" s="193" t="s">
        <v>954</v>
      </c>
      <c r="H616" s="208"/>
      <c r="I616" s="208"/>
      <c r="J616" s="208"/>
      <c r="K616" s="208">
        <v>3.41</v>
      </c>
      <c r="L616" s="208"/>
      <c r="M616" s="208"/>
      <c r="N616" s="208"/>
      <c r="O616" s="656">
        <v>1</v>
      </c>
      <c r="P616" s="208"/>
      <c r="Q616" s="570">
        <v>2.85</v>
      </c>
      <c r="R616" s="570">
        <v>0.95</v>
      </c>
      <c r="S616" s="135"/>
      <c r="T616" s="755">
        <f t="shared" si="74"/>
        <v>8.6532999999999998</v>
      </c>
      <c r="U616" s="938" t="s">
        <v>1119</v>
      </c>
      <c r="V616" s="13"/>
    </row>
    <row r="617" spans="1:22" ht="39.950000000000003" customHeight="1" x14ac:dyDescent="0.2">
      <c r="A617" s="1189"/>
      <c r="B617" s="1142"/>
      <c r="C617" s="1337" t="s">
        <v>542</v>
      </c>
      <c r="D617" s="1394"/>
      <c r="E617" s="1394"/>
      <c r="F617" s="1314" t="s">
        <v>542</v>
      </c>
      <c r="G617" s="193" t="s">
        <v>954</v>
      </c>
      <c r="H617" s="208"/>
      <c r="I617" s="208"/>
      <c r="J617" s="208"/>
      <c r="K617" s="208">
        <v>11.11</v>
      </c>
      <c r="L617" s="208"/>
      <c r="M617" s="208"/>
      <c r="N617" s="208"/>
      <c r="O617" s="656">
        <v>1</v>
      </c>
      <c r="P617" s="208"/>
      <c r="Q617" s="570">
        <v>2.85</v>
      </c>
      <c r="R617" s="570">
        <v>1.35</v>
      </c>
      <c r="S617" s="135"/>
      <c r="T617" s="755">
        <f t="shared" si="74"/>
        <v>17.754299999999997</v>
      </c>
      <c r="U617" s="938" t="s">
        <v>1118</v>
      </c>
      <c r="V617" s="13"/>
    </row>
    <row r="618" spans="1:22" ht="39.950000000000003" customHeight="1" x14ac:dyDescent="0.2">
      <c r="A618" s="1189"/>
      <c r="B618" s="1142"/>
      <c r="C618" s="1338"/>
      <c r="D618" s="1394"/>
      <c r="E618" s="1394"/>
      <c r="F618" s="1311"/>
      <c r="G618" s="193" t="s">
        <v>954</v>
      </c>
      <c r="H618" s="208"/>
      <c r="I618" s="208"/>
      <c r="J618" s="208"/>
      <c r="K618" s="208">
        <v>3.41</v>
      </c>
      <c r="L618" s="208"/>
      <c r="M618" s="208"/>
      <c r="N618" s="208"/>
      <c r="O618" s="656">
        <v>1</v>
      </c>
      <c r="P618" s="208"/>
      <c r="Q618" s="570">
        <v>2.85</v>
      </c>
      <c r="R618" s="570">
        <v>1.35</v>
      </c>
      <c r="S618" s="135"/>
      <c r="T618" s="755">
        <f t="shared" si="74"/>
        <v>9.0533000000000001</v>
      </c>
      <c r="U618" s="938" t="s">
        <v>1119</v>
      </c>
      <c r="V618" s="13"/>
    </row>
    <row r="619" spans="1:22" ht="39.950000000000003" customHeight="1" x14ac:dyDescent="0.2">
      <c r="A619" s="1189"/>
      <c r="B619" s="1142"/>
      <c r="C619" s="1337" t="s">
        <v>543</v>
      </c>
      <c r="D619" s="1394"/>
      <c r="E619" s="1394"/>
      <c r="F619" s="1314" t="s">
        <v>543</v>
      </c>
      <c r="G619" s="193" t="s">
        <v>954</v>
      </c>
      <c r="H619" s="208"/>
      <c r="I619" s="208"/>
      <c r="J619" s="208"/>
      <c r="K619" s="208">
        <v>11.11</v>
      </c>
      <c r="L619" s="208"/>
      <c r="M619" s="208"/>
      <c r="N619" s="208"/>
      <c r="O619" s="656">
        <v>1</v>
      </c>
      <c r="P619" s="208"/>
      <c r="Q619" s="570">
        <v>2.85</v>
      </c>
      <c r="R619" s="570">
        <v>1.35</v>
      </c>
      <c r="S619" s="135"/>
      <c r="T619" s="755">
        <f t="shared" si="74"/>
        <v>17.754299999999997</v>
      </c>
      <c r="U619" s="938" t="s">
        <v>1118</v>
      </c>
      <c r="V619" s="13"/>
    </row>
    <row r="620" spans="1:22" ht="39.950000000000003" customHeight="1" x14ac:dyDescent="0.2">
      <c r="A620" s="1189"/>
      <c r="B620" s="1142"/>
      <c r="C620" s="1338"/>
      <c r="D620" s="1394"/>
      <c r="E620" s="1394"/>
      <c r="F620" s="1311"/>
      <c r="G620" s="193" t="s">
        <v>954</v>
      </c>
      <c r="H620" s="208"/>
      <c r="I620" s="208"/>
      <c r="J620" s="208"/>
      <c r="K620" s="208">
        <v>3.41</v>
      </c>
      <c r="L620" s="208"/>
      <c r="M620" s="208"/>
      <c r="N620" s="208"/>
      <c r="O620" s="656">
        <v>1</v>
      </c>
      <c r="P620" s="208"/>
      <c r="Q620" s="570">
        <v>2.85</v>
      </c>
      <c r="R620" s="570">
        <v>1.35</v>
      </c>
      <c r="S620" s="135"/>
      <c r="T620" s="755">
        <f t="shared" si="74"/>
        <v>9.0533000000000001</v>
      </c>
      <c r="U620" s="938" t="s">
        <v>1119</v>
      </c>
      <c r="V620" s="13"/>
    </row>
    <row r="621" spans="1:22" ht="39.950000000000003" customHeight="1" x14ac:dyDescent="0.2">
      <c r="A621" s="1189"/>
      <c r="B621" s="1142"/>
      <c r="C621" s="1337" t="s">
        <v>544</v>
      </c>
      <c r="D621" s="1394"/>
      <c r="E621" s="1394"/>
      <c r="F621" s="1314" t="s">
        <v>544</v>
      </c>
      <c r="G621" s="193" t="s">
        <v>954</v>
      </c>
      <c r="H621" s="208"/>
      <c r="I621" s="208"/>
      <c r="J621" s="208"/>
      <c r="K621" s="208">
        <v>11.11</v>
      </c>
      <c r="L621" s="208"/>
      <c r="M621" s="208"/>
      <c r="N621" s="208"/>
      <c r="O621" s="656">
        <v>1</v>
      </c>
      <c r="P621" s="208"/>
      <c r="Q621" s="570">
        <v>2.85</v>
      </c>
      <c r="R621" s="570">
        <v>1.35</v>
      </c>
      <c r="S621" s="135"/>
      <c r="T621" s="755">
        <f t="shared" si="74"/>
        <v>17.754299999999997</v>
      </c>
      <c r="U621" s="938" t="s">
        <v>1118</v>
      </c>
      <c r="V621" s="13"/>
    </row>
    <row r="622" spans="1:22" ht="39.950000000000003" customHeight="1" x14ac:dyDescent="0.2">
      <c r="A622" s="1189"/>
      <c r="B622" s="1142"/>
      <c r="C622" s="1338"/>
      <c r="D622" s="1394"/>
      <c r="E622" s="1394"/>
      <c r="F622" s="1311"/>
      <c r="G622" s="193" t="s">
        <v>954</v>
      </c>
      <c r="H622" s="208"/>
      <c r="I622" s="208"/>
      <c r="J622" s="208"/>
      <c r="K622" s="208">
        <v>3.41</v>
      </c>
      <c r="L622" s="208"/>
      <c r="M622" s="208"/>
      <c r="N622" s="208"/>
      <c r="O622" s="656">
        <v>1</v>
      </c>
      <c r="P622" s="208"/>
      <c r="Q622" s="570">
        <v>2.85</v>
      </c>
      <c r="R622" s="570">
        <v>1.35</v>
      </c>
      <c r="S622" s="135"/>
      <c r="T622" s="755">
        <f t="shared" si="74"/>
        <v>9.0533000000000001</v>
      </c>
      <c r="U622" s="938" t="s">
        <v>1119</v>
      </c>
      <c r="V622" s="13"/>
    </row>
    <row r="623" spans="1:22" ht="39.950000000000003" customHeight="1" x14ac:dyDescent="0.2">
      <c r="A623" s="1189"/>
      <c r="B623" s="1142"/>
      <c r="C623" s="1337" t="s">
        <v>545</v>
      </c>
      <c r="D623" s="1394"/>
      <c r="E623" s="1394"/>
      <c r="F623" s="1314" t="s">
        <v>545</v>
      </c>
      <c r="G623" s="193" t="s">
        <v>954</v>
      </c>
      <c r="H623" s="208"/>
      <c r="I623" s="208"/>
      <c r="J623" s="208"/>
      <c r="K623" s="208">
        <v>11.11</v>
      </c>
      <c r="L623" s="208"/>
      <c r="M623" s="208"/>
      <c r="N623" s="208"/>
      <c r="O623" s="208"/>
      <c r="P623" s="656">
        <v>1</v>
      </c>
      <c r="Q623" s="570">
        <v>2.85</v>
      </c>
      <c r="R623" s="570">
        <v>1.35</v>
      </c>
      <c r="S623" s="135"/>
      <c r="T623" s="755">
        <f t="shared" si="74"/>
        <v>17.754299999999997</v>
      </c>
      <c r="U623" s="938" t="s">
        <v>1118</v>
      </c>
      <c r="V623" s="13"/>
    </row>
    <row r="624" spans="1:22" ht="39.950000000000003" customHeight="1" x14ac:dyDescent="0.2">
      <c r="A624" s="1189"/>
      <c r="B624" s="1142"/>
      <c r="C624" s="1338"/>
      <c r="D624" s="1394"/>
      <c r="E624" s="1394"/>
      <c r="F624" s="1311"/>
      <c r="G624" s="193" t="s">
        <v>954</v>
      </c>
      <c r="H624" s="208"/>
      <c r="I624" s="208"/>
      <c r="J624" s="208"/>
      <c r="K624" s="307">
        <v>3.41</v>
      </c>
      <c r="L624" s="208"/>
      <c r="M624" s="208"/>
      <c r="N624" s="208"/>
      <c r="O624" s="208"/>
      <c r="P624" s="656">
        <v>1</v>
      </c>
      <c r="Q624" s="570">
        <v>2.85</v>
      </c>
      <c r="R624" s="570">
        <v>1.35</v>
      </c>
      <c r="S624" s="135"/>
      <c r="T624" s="755">
        <f t="shared" si="74"/>
        <v>9.0533000000000001</v>
      </c>
      <c r="U624" s="938" t="s">
        <v>1119</v>
      </c>
      <c r="V624" s="13"/>
    </row>
    <row r="625" spans="1:22" ht="39.950000000000003" customHeight="1" x14ac:dyDescent="0.2">
      <c r="A625" s="1189"/>
      <c r="B625" s="1142"/>
      <c r="C625" s="1337" t="s">
        <v>546</v>
      </c>
      <c r="D625" s="1394"/>
      <c r="E625" s="1394"/>
      <c r="F625" s="1314" t="s">
        <v>546</v>
      </c>
      <c r="G625" s="193" t="s">
        <v>954</v>
      </c>
      <c r="H625" s="208"/>
      <c r="I625" s="208"/>
      <c r="J625" s="208"/>
      <c r="K625" s="193">
        <v>11.11</v>
      </c>
      <c r="L625" s="208"/>
      <c r="M625" s="208"/>
      <c r="N625" s="208"/>
      <c r="O625" s="208"/>
      <c r="P625" s="208"/>
      <c r="Q625" s="570">
        <v>2.85</v>
      </c>
      <c r="R625" s="570">
        <v>1.35</v>
      </c>
      <c r="S625" s="135"/>
      <c r="T625" s="755">
        <f t="shared" si="74"/>
        <v>16.754299999999997</v>
      </c>
      <c r="U625" s="938" t="s">
        <v>1118</v>
      </c>
      <c r="V625" s="13"/>
    </row>
    <row r="626" spans="1:22" ht="39.950000000000003" customHeight="1" x14ac:dyDescent="0.2">
      <c r="A626" s="1189"/>
      <c r="B626" s="1142"/>
      <c r="C626" s="1338"/>
      <c r="D626" s="1394"/>
      <c r="E626" s="1394"/>
      <c r="F626" s="1311"/>
      <c r="G626" s="193" t="s">
        <v>954</v>
      </c>
      <c r="H626" s="208"/>
      <c r="I626" s="208"/>
      <c r="J626" s="208"/>
      <c r="K626" s="193">
        <v>3.41</v>
      </c>
      <c r="L626" s="208"/>
      <c r="M626" s="208"/>
      <c r="N626" s="208"/>
      <c r="O626" s="208"/>
      <c r="P626" s="208"/>
      <c r="Q626" s="570">
        <v>2.85</v>
      </c>
      <c r="R626" s="570">
        <v>1.35</v>
      </c>
      <c r="S626" s="135"/>
      <c r="T626" s="755">
        <f t="shared" si="74"/>
        <v>8.0533000000000001</v>
      </c>
      <c r="U626" s="938" t="s">
        <v>1119</v>
      </c>
      <c r="V626" s="13"/>
    </row>
    <row r="627" spans="1:22" ht="39.950000000000003" customHeight="1" x14ac:dyDescent="0.2">
      <c r="A627" s="1189"/>
      <c r="B627" s="1142"/>
      <c r="C627" s="1337" t="s">
        <v>547</v>
      </c>
      <c r="D627" s="1394"/>
      <c r="E627" s="1394"/>
      <c r="F627" s="1314" t="s">
        <v>547</v>
      </c>
      <c r="G627" s="193" t="s">
        <v>954</v>
      </c>
      <c r="H627" s="208"/>
      <c r="I627" s="208"/>
      <c r="J627" s="208"/>
      <c r="K627" s="193">
        <v>11.11</v>
      </c>
      <c r="L627" s="208"/>
      <c r="M627" s="208"/>
      <c r="N627" s="208"/>
      <c r="O627" s="656">
        <v>1</v>
      </c>
      <c r="P627" s="208"/>
      <c r="Q627" s="570">
        <v>2.85</v>
      </c>
      <c r="R627" s="570">
        <v>1.35</v>
      </c>
      <c r="S627" s="135"/>
      <c r="T627" s="755">
        <f t="shared" si="74"/>
        <v>17.754299999999997</v>
      </c>
      <c r="U627" s="938" t="s">
        <v>1118</v>
      </c>
      <c r="V627" s="13"/>
    </row>
    <row r="628" spans="1:22" ht="39.950000000000003" customHeight="1" x14ac:dyDescent="0.2">
      <c r="A628" s="1189"/>
      <c r="B628" s="1142"/>
      <c r="C628" s="1338"/>
      <c r="D628" s="1394"/>
      <c r="E628" s="1394"/>
      <c r="F628" s="1311"/>
      <c r="G628" s="193" t="s">
        <v>954</v>
      </c>
      <c r="H628" s="208"/>
      <c r="I628" s="208"/>
      <c r="J628" s="208"/>
      <c r="K628" s="193">
        <v>3.41</v>
      </c>
      <c r="L628" s="208"/>
      <c r="M628" s="208"/>
      <c r="N628" s="208"/>
      <c r="O628" s="656">
        <v>1</v>
      </c>
      <c r="P628" s="208"/>
      <c r="Q628" s="570">
        <v>2.85</v>
      </c>
      <c r="R628" s="570">
        <v>1.35</v>
      </c>
      <c r="S628" s="135"/>
      <c r="T628" s="755">
        <f t="shared" si="74"/>
        <v>9.0533000000000001</v>
      </c>
      <c r="U628" s="938" t="s">
        <v>1119</v>
      </c>
      <c r="V628" s="13"/>
    </row>
    <row r="629" spans="1:22" ht="39.950000000000003" customHeight="1" x14ac:dyDescent="0.2">
      <c r="A629" s="1189"/>
      <c r="B629" s="1142"/>
      <c r="C629" s="1337" t="s">
        <v>548</v>
      </c>
      <c r="D629" s="1394"/>
      <c r="E629" s="1394"/>
      <c r="F629" s="1314" t="s">
        <v>548</v>
      </c>
      <c r="G629" s="193" t="s">
        <v>954</v>
      </c>
      <c r="H629" s="208"/>
      <c r="I629" s="208"/>
      <c r="J629" s="208"/>
      <c r="K629" s="193">
        <v>11.11</v>
      </c>
      <c r="L629" s="208"/>
      <c r="M629" s="208"/>
      <c r="N629" s="208"/>
      <c r="O629" s="656">
        <v>1</v>
      </c>
      <c r="P629" s="656"/>
      <c r="Q629" s="570">
        <v>2.85</v>
      </c>
      <c r="R629" s="570">
        <v>1.35</v>
      </c>
      <c r="S629" s="135"/>
      <c r="T629" s="755">
        <f t="shared" si="74"/>
        <v>17.754299999999997</v>
      </c>
      <c r="U629" s="938" t="s">
        <v>1118</v>
      </c>
      <c r="V629" s="13"/>
    </row>
    <row r="630" spans="1:22" ht="39.950000000000003" customHeight="1" x14ac:dyDescent="0.2">
      <c r="A630" s="1189"/>
      <c r="B630" s="1142"/>
      <c r="C630" s="1338"/>
      <c r="D630" s="1394"/>
      <c r="E630" s="1394"/>
      <c r="F630" s="1311"/>
      <c r="G630" s="193" t="s">
        <v>954</v>
      </c>
      <c r="H630" s="208"/>
      <c r="I630" s="208"/>
      <c r="J630" s="208"/>
      <c r="K630" s="193">
        <v>3.41</v>
      </c>
      <c r="L630" s="208"/>
      <c r="M630" s="208"/>
      <c r="N630" s="208"/>
      <c r="O630" s="656">
        <v>1</v>
      </c>
      <c r="P630" s="656"/>
      <c r="Q630" s="570">
        <v>2.85</v>
      </c>
      <c r="R630" s="570">
        <v>1.35</v>
      </c>
      <c r="S630" s="135"/>
      <c r="T630" s="755">
        <f t="shared" si="74"/>
        <v>9.0533000000000001</v>
      </c>
      <c r="U630" s="938" t="s">
        <v>1119</v>
      </c>
      <c r="V630" s="13"/>
    </row>
    <row r="631" spans="1:22" ht="39.950000000000003" customHeight="1" x14ac:dyDescent="0.2">
      <c r="A631" s="1189"/>
      <c r="B631" s="1142"/>
      <c r="C631" s="1337" t="s">
        <v>549</v>
      </c>
      <c r="D631" s="1394"/>
      <c r="E631" s="1394"/>
      <c r="F631" s="1314" t="s">
        <v>549</v>
      </c>
      <c r="G631" s="193" t="s">
        <v>954</v>
      </c>
      <c r="H631" s="208"/>
      <c r="I631" s="208"/>
      <c r="J631" s="208"/>
      <c r="K631" s="193">
        <v>11.11</v>
      </c>
      <c r="L631" s="208"/>
      <c r="M631" s="208"/>
      <c r="N631" s="208"/>
      <c r="O631" s="656">
        <v>1</v>
      </c>
      <c r="P631" s="208"/>
      <c r="Q631" s="570">
        <v>2.85</v>
      </c>
      <c r="R631" s="570">
        <v>1.35</v>
      </c>
      <c r="S631" s="135"/>
      <c r="T631" s="755">
        <f t="shared" si="74"/>
        <v>17.754299999999997</v>
      </c>
      <c r="U631" s="938" t="s">
        <v>1118</v>
      </c>
      <c r="V631" s="13"/>
    </row>
    <row r="632" spans="1:22" ht="39.950000000000003" customHeight="1" x14ac:dyDescent="0.2">
      <c r="A632" s="1189"/>
      <c r="B632" s="1142"/>
      <c r="C632" s="1338"/>
      <c r="D632" s="1394"/>
      <c r="E632" s="1394"/>
      <c r="F632" s="1311"/>
      <c r="G632" s="193" t="s">
        <v>954</v>
      </c>
      <c r="H632" s="208"/>
      <c r="I632" s="208"/>
      <c r="J632" s="208"/>
      <c r="K632" s="193">
        <v>3.41</v>
      </c>
      <c r="L632" s="208"/>
      <c r="M632" s="208"/>
      <c r="N632" s="208"/>
      <c r="O632" s="656">
        <v>1</v>
      </c>
      <c r="P632" s="208"/>
      <c r="Q632" s="570">
        <v>2.85</v>
      </c>
      <c r="R632" s="570">
        <v>1.35</v>
      </c>
      <c r="S632" s="135"/>
      <c r="T632" s="755">
        <f t="shared" si="74"/>
        <v>9.0533000000000001</v>
      </c>
      <c r="U632" s="938" t="s">
        <v>1119</v>
      </c>
      <c r="V632" s="13"/>
    </row>
    <row r="633" spans="1:22" ht="39.950000000000003" customHeight="1" x14ac:dyDescent="0.2">
      <c r="A633" s="1189"/>
      <c r="B633" s="1142"/>
      <c r="C633" s="1337" t="s">
        <v>550</v>
      </c>
      <c r="D633" s="1394"/>
      <c r="E633" s="1394"/>
      <c r="F633" s="1314" t="s">
        <v>550</v>
      </c>
      <c r="G633" s="193" t="s">
        <v>954</v>
      </c>
      <c r="H633" s="208"/>
      <c r="I633" s="208"/>
      <c r="J633" s="208"/>
      <c r="K633" s="193">
        <v>11.11</v>
      </c>
      <c r="L633" s="208"/>
      <c r="M633" s="208"/>
      <c r="N633" s="208"/>
      <c r="O633" s="208"/>
      <c r="P633" s="208"/>
      <c r="Q633" s="570">
        <v>2.85</v>
      </c>
      <c r="R633" s="570">
        <v>1.35</v>
      </c>
      <c r="S633" s="135"/>
      <c r="T633" s="755">
        <f t="shared" si="74"/>
        <v>16.754299999999997</v>
      </c>
      <c r="U633" s="938" t="s">
        <v>1118</v>
      </c>
      <c r="V633" s="13"/>
    </row>
    <row r="634" spans="1:22" ht="39.950000000000003" customHeight="1" x14ac:dyDescent="0.2">
      <c r="A634" s="1189"/>
      <c r="B634" s="1142"/>
      <c r="C634" s="1338"/>
      <c r="D634" s="1394"/>
      <c r="E634" s="1394"/>
      <c r="F634" s="1311"/>
      <c r="G634" s="193" t="s">
        <v>954</v>
      </c>
      <c r="H634" s="208"/>
      <c r="I634" s="208"/>
      <c r="J634" s="208"/>
      <c r="K634" s="193">
        <v>3.41</v>
      </c>
      <c r="L634" s="208"/>
      <c r="M634" s="208"/>
      <c r="N634" s="208"/>
      <c r="O634" s="208"/>
      <c r="P634" s="208"/>
      <c r="Q634" s="570">
        <v>2.85</v>
      </c>
      <c r="R634" s="570">
        <v>1.35</v>
      </c>
      <c r="S634" s="135"/>
      <c r="T634" s="755">
        <f t="shared" si="74"/>
        <v>8.0533000000000001</v>
      </c>
      <c r="U634" s="938" t="s">
        <v>1119</v>
      </c>
      <c r="V634" s="13"/>
    </row>
    <row r="635" spans="1:22" ht="39.950000000000003" customHeight="1" x14ac:dyDescent="0.2">
      <c r="A635" s="1189"/>
      <c r="B635" s="1142"/>
      <c r="C635" s="1337" t="s">
        <v>551</v>
      </c>
      <c r="D635" s="1394"/>
      <c r="E635" s="1394"/>
      <c r="F635" s="1314" t="s">
        <v>551</v>
      </c>
      <c r="G635" s="193" t="s">
        <v>954</v>
      </c>
      <c r="H635" s="208"/>
      <c r="I635" s="208"/>
      <c r="J635" s="208"/>
      <c r="K635" s="193">
        <v>11.11</v>
      </c>
      <c r="L635" s="208"/>
      <c r="M635" s="208"/>
      <c r="N635" s="208"/>
      <c r="O635" s="208"/>
      <c r="P635" s="208"/>
      <c r="Q635" s="570">
        <v>2.85</v>
      </c>
      <c r="R635" s="570">
        <v>1.35</v>
      </c>
      <c r="S635" s="135"/>
      <c r="T635" s="755">
        <f t="shared" si="74"/>
        <v>16.754299999999997</v>
      </c>
      <c r="U635" s="938" t="s">
        <v>1118</v>
      </c>
      <c r="V635" s="13"/>
    </row>
    <row r="636" spans="1:22" ht="39.950000000000003" customHeight="1" x14ac:dyDescent="0.2">
      <c r="A636" s="1189"/>
      <c r="B636" s="1142"/>
      <c r="C636" s="1338"/>
      <c r="D636" s="1394"/>
      <c r="E636" s="1394"/>
      <c r="F636" s="1311"/>
      <c r="G636" s="193" t="s">
        <v>954</v>
      </c>
      <c r="H636" s="208"/>
      <c r="I636" s="208"/>
      <c r="J636" s="208"/>
      <c r="K636" s="307">
        <v>3.41</v>
      </c>
      <c r="L636" s="208"/>
      <c r="M636" s="208"/>
      <c r="N636" s="208"/>
      <c r="O636" s="208"/>
      <c r="P636" s="208"/>
      <c r="Q636" s="570">
        <v>2.85</v>
      </c>
      <c r="R636" s="570">
        <v>1.35</v>
      </c>
      <c r="S636" s="135"/>
      <c r="T636" s="755">
        <f t="shared" si="74"/>
        <v>8.0533000000000001</v>
      </c>
      <c r="U636" s="938" t="s">
        <v>1119</v>
      </c>
      <c r="V636" s="13"/>
    </row>
    <row r="637" spans="1:22" ht="39.950000000000003" customHeight="1" x14ac:dyDescent="0.2">
      <c r="A637" s="1189"/>
      <c r="B637" s="1142"/>
      <c r="C637" s="1337" t="s">
        <v>552</v>
      </c>
      <c r="D637" s="1394"/>
      <c r="E637" s="1394"/>
      <c r="F637" s="1314" t="s">
        <v>552</v>
      </c>
      <c r="G637" s="193" t="s">
        <v>954</v>
      </c>
      <c r="H637" s="208"/>
      <c r="I637" s="208"/>
      <c r="J637" s="208"/>
      <c r="K637" s="193">
        <v>11.11</v>
      </c>
      <c r="L637" s="208"/>
      <c r="M637" s="208"/>
      <c r="N637" s="208"/>
      <c r="O637" s="208"/>
      <c r="P637" s="208"/>
      <c r="Q637" s="570">
        <v>2.85</v>
      </c>
      <c r="R637" s="570">
        <v>1.35</v>
      </c>
      <c r="S637" s="135"/>
      <c r="T637" s="755">
        <f t="shared" si="74"/>
        <v>16.754299999999997</v>
      </c>
      <c r="U637" s="938" t="s">
        <v>1118</v>
      </c>
      <c r="V637" s="13"/>
    </row>
    <row r="638" spans="1:22" ht="39.950000000000003" customHeight="1" x14ac:dyDescent="0.2">
      <c r="A638" s="1189"/>
      <c r="B638" s="1142"/>
      <c r="C638" s="1338"/>
      <c r="D638" s="1394"/>
      <c r="E638" s="1394"/>
      <c r="F638" s="1311"/>
      <c r="G638" s="193" t="s">
        <v>954</v>
      </c>
      <c r="H638" s="208"/>
      <c r="I638" s="208"/>
      <c r="J638" s="208"/>
      <c r="K638" s="193">
        <v>3.41</v>
      </c>
      <c r="L638" s="208"/>
      <c r="M638" s="208"/>
      <c r="N638" s="208"/>
      <c r="O638" s="208"/>
      <c r="P638" s="208"/>
      <c r="Q638" s="570">
        <v>2.85</v>
      </c>
      <c r="R638" s="570">
        <v>1.35</v>
      </c>
      <c r="S638" s="135"/>
      <c r="T638" s="755">
        <f t="shared" si="74"/>
        <v>8.0533000000000001</v>
      </c>
      <c r="U638" s="938" t="s">
        <v>1119</v>
      </c>
      <c r="V638" s="13"/>
    </row>
    <row r="639" spans="1:22" ht="39.950000000000003" customHeight="1" x14ac:dyDescent="0.2">
      <c r="A639" s="1189"/>
      <c r="B639" s="1142"/>
      <c r="C639" s="1337" t="s">
        <v>553</v>
      </c>
      <c r="D639" s="1394"/>
      <c r="E639" s="1394"/>
      <c r="F639" s="1314" t="s">
        <v>553</v>
      </c>
      <c r="G639" s="193" t="s">
        <v>954</v>
      </c>
      <c r="H639" s="208"/>
      <c r="I639" s="208"/>
      <c r="J639" s="208"/>
      <c r="K639" s="307">
        <v>11.11</v>
      </c>
      <c r="L639" s="208"/>
      <c r="M639" s="208"/>
      <c r="N639" s="208"/>
      <c r="O639" s="208"/>
      <c r="P639" s="208"/>
      <c r="Q639" s="570">
        <v>2.85</v>
      </c>
      <c r="R639" s="570">
        <v>0.41</v>
      </c>
      <c r="S639" s="135"/>
      <c r="T639" s="755">
        <f t="shared" si="74"/>
        <v>15.814299999999998</v>
      </c>
      <c r="U639" s="938" t="s">
        <v>1118</v>
      </c>
      <c r="V639" s="13"/>
    </row>
    <row r="640" spans="1:22" ht="39.950000000000003" customHeight="1" x14ac:dyDescent="0.2">
      <c r="A640" s="1189"/>
      <c r="B640" s="1142"/>
      <c r="C640" s="1338"/>
      <c r="D640" s="1394"/>
      <c r="E640" s="1394"/>
      <c r="F640" s="1311"/>
      <c r="G640" s="193" t="s">
        <v>954</v>
      </c>
      <c r="H640" s="208"/>
      <c r="I640" s="208"/>
      <c r="J640" s="208"/>
      <c r="K640" s="193">
        <v>3.41</v>
      </c>
      <c r="L640" s="208"/>
      <c r="M640" s="208"/>
      <c r="N640" s="208"/>
      <c r="O640" s="208"/>
      <c r="P640" s="208"/>
      <c r="Q640" s="570">
        <v>2.85</v>
      </c>
      <c r="R640" s="570">
        <v>0.41</v>
      </c>
      <c r="S640" s="135"/>
      <c r="T640" s="755">
        <f t="shared" si="74"/>
        <v>7.1133000000000006</v>
      </c>
      <c r="U640" s="938" t="s">
        <v>1119</v>
      </c>
      <c r="V640" s="13"/>
    </row>
    <row r="641" spans="1:22" ht="39.950000000000003" customHeight="1" x14ac:dyDescent="0.2">
      <c r="A641" s="1189"/>
      <c r="B641" s="1142"/>
      <c r="C641" s="1337" t="s">
        <v>554</v>
      </c>
      <c r="D641" s="1394"/>
      <c r="E641" s="1394"/>
      <c r="F641" s="1314" t="s">
        <v>554</v>
      </c>
      <c r="G641" s="193" t="s">
        <v>954</v>
      </c>
      <c r="H641" s="208"/>
      <c r="I641" s="208"/>
      <c r="J641" s="208"/>
      <c r="K641" s="193">
        <v>11.11</v>
      </c>
      <c r="L641" s="208"/>
      <c r="M641" s="208"/>
      <c r="N641" s="208"/>
      <c r="O641" s="208"/>
      <c r="P641" s="208"/>
      <c r="Q641" s="570">
        <v>2.85</v>
      </c>
      <c r="R641" s="570">
        <v>1.35</v>
      </c>
      <c r="S641" s="135"/>
      <c r="T641" s="755">
        <f t="shared" si="74"/>
        <v>16.754299999999997</v>
      </c>
      <c r="U641" s="938" t="s">
        <v>1118</v>
      </c>
      <c r="V641" s="13"/>
    </row>
    <row r="642" spans="1:22" ht="39.950000000000003" customHeight="1" x14ac:dyDescent="0.2">
      <c r="A642" s="1189"/>
      <c r="B642" s="1142"/>
      <c r="C642" s="1338"/>
      <c r="D642" s="1394"/>
      <c r="E642" s="1394"/>
      <c r="F642" s="1311"/>
      <c r="G642" s="193" t="s">
        <v>954</v>
      </c>
      <c r="H642" s="208"/>
      <c r="I642" s="208"/>
      <c r="J642" s="208"/>
      <c r="K642" s="307">
        <v>3.41</v>
      </c>
      <c r="L642" s="208"/>
      <c r="M642" s="208"/>
      <c r="N642" s="208"/>
      <c r="O642" s="208"/>
      <c r="P642" s="208"/>
      <c r="Q642" s="570">
        <v>2.85</v>
      </c>
      <c r="R642" s="570">
        <v>1.35</v>
      </c>
      <c r="S642" s="135"/>
      <c r="T642" s="755">
        <f t="shared" si="74"/>
        <v>8.0533000000000001</v>
      </c>
      <c r="U642" s="938" t="s">
        <v>1119</v>
      </c>
      <c r="V642" s="13"/>
    </row>
    <row r="643" spans="1:22" ht="39.950000000000003" customHeight="1" x14ac:dyDescent="0.2">
      <c r="A643" s="1189"/>
      <c r="B643" s="1142"/>
      <c r="C643" s="1337" t="s">
        <v>555</v>
      </c>
      <c r="D643" s="1394"/>
      <c r="E643" s="1394"/>
      <c r="F643" s="1314" t="s">
        <v>555</v>
      </c>
      <c r="G643" s="193" t="s">
        <v>954</v>
      </c>
      <c r="H643" s="208"/>
      <c r="I643" s="208"/>
      <c r="J643" s="208"/>
      <c r="K643" s="193">
        <v>11.11</v>
      </c>
      <c r="L643" s="208"/>
      <c r="M643" s="208"/>
      <c r="N643" s="208"/>
      <c r="O643" s="208"/>
      <c r="P643" s="656">
        <v>2.8</v>
      </c>
      <c r="Q643" s="570">
        <v>2.85</v>
      </c>
      <c r="R643" s="570">
        <v>1.35</v>
      </c>
      <c r="S643" s="135"/>
      <c r="T643" s="755">
        <f t="shared" si="74"/>
        <v>19.554299999999998</v>
      </c>
      <c r="U643" s="938" t="s">
        <v>1118</v>
      </c>
      <c r="V643" s="13"/>
    </row>
    <row r="644" spans="1:22" ht="39.950000000000003" customHeight="1" x14ac:dyDescent="0.2">
      <c r="A644" s="1189"/>
      <c r="B644" s="1142"/>
      <c r="C644" s="1338"/>
      <c r="D644" s="1394"/>
      <c r="E644" s="1394"/>
      <c r="F644" s="1311"/>
      <c r="G644" s="193" t="s">
        <v>954</v>
      </c>
      <c r="H644" s="208"/>
      <c r="I644" s="208"/>
      <c r="J644" s="208"/>
      <c r="K644" s="193">
        <v>3.41</v>
      </c>
      <c r="L644" s="208"/>
      <c r="M644" s="208"/>
      <c r="N644" s="208"/>
      <c r="O644" s="208"/>
      <c r="P644" s="656">
        <v>2.8</v>
      </c>
      <c r="Q644" s="570">
        <v>2.85</v>
      </c>
      <c r="R644" s="570">
        <v>1.35</v>
      </c>
      <c r="S644" s="135"/>
      <c r="T644" s="755">
        <f t="shared" si="74"/>
        <v>10.853300000000001</v>
      </c>
      <c r="U644" s="938" t="s">
        <v>1119</v>
      </c>
      <c r="V644" s="13"/>
    </row>
    <row r="645" spans="1:22" ht="39.950000000000003" customHeight="1" x14ac:dyDescent="0.2">
      <c r="A645" s="1189"/>
      <c r="B645" s="1142"/>
      <c r="C645" s="1337" t="s">
        <v>556</v>
      </c>
      <c r="D645" s="1394"/>
      <c r="E645" s="1394"/>
      <c r="F645" s="1314" t="s">
        <v>556</v>
      </c>
      <c r="G645" s="193" t="s">
        <v>954</v>
      </c>
      <c r="H645" s="208"/>
      <c r="I645" s="208"/>
      <c r="J645" s="208"/>
      <c r="K645" s="307">
        <v>11.11</v>
      </c>
      <c r="L645" s="208"/>
      <c r="M645" s="208"/>
      <c r="N645" s="208"/>
      <c r="O645" s="208"/>
      <c r="P645" s="208"/>
      <c r="Q645" s="570">
        <v>2.85</v>
      </c>
      <c r="R645" s="570">
        <v>1.35</v>
      </c>
      <c r="S645" s="135"/>
      <c r="T645" s="755">
        <f t="shared" si="74"/>
        <v>16.754299999999997</v>
      </c>
      <c r="U645" s="938" t="s">
        <v>1118</v>
      </c>
      <c r="V645" s="13"/>
    </row>
    <row r="646" spans="1:22" ht="39.950000000000003" customHeight="1" x14ac:dyDescent="0.2">
      <c r="A646" s="1189"/>
      <c r="B646" s="1142"/>
      <c r="C646" s="1338"/>
      <c r="D646" s="1394"/>
      <c r="E646" s="1394"/>
      <c r="F646" s="1311"/>
      <c r="G646" s="193" t="s">
        <v>954</v>
      </c>
      <c r="H646" s="208"/>
      <c r="I646" s="208"/>
      <c r="J646" s="208"/>
      <c r="K646" s="193">
        <v>3.41</v>
      </c>
      <c r="L646" s="208"/>
      <c r="M646" s="208"/>
      <c r="N646" s="208"/>
      <c r="O646" s="208"/>
      <c r="P646" s="208"/>
      <c r="Q646" s="570">
        <v>2.85</v>
      </c>
      <c r="R646" s="570">
        <v>1.35</v>
      </c>
      <c r="S646" s="135"/>
      <c r="T646" s="755">
        <f t="shared" si="74"/>
        <v>8.0533000000000001</v>
      </c>
      <c r="U646" s="938" t="s">
        <v>1119</v>
      </c>
      <c r="V646" s="13"/>
    </row>
    <row r="647" spans="1:22" ht="39.950000000000003" customHeight="1" x14ac:dyDescent="0.2">
      <c r="A647" s="1189"/>
      <c r="B647" s="1142"/>
      <c r="C647" s="1337" t="s">
        <v>557</v>
      </c>
      <c r="D647" s="1394"/>
      <c r="E647" s="1394"/>
      <c r="F647" s="1314" t="s">
        <v>557</v>
      </c>
      <c r="G647" s="193" t="s">
        <v>954</v>
      </c>
      <c r="H647" s="208"/>
      <c r="I647" s="208"/>
      <c r="J647" s="208"/>
      <c r="K647" s="193">
        <v>11.11</v>
      </c>
      <c r="L647" s="208"/>
      <c r="M647" s="208"/>
      <c r="N647" s="208"/>
      <c r="O647" s="208"/>
      <c r="P647" s="208"/>
      <c r="Q647" s="570">
        <v>2.85</v>
      </c>
      <c r="R647" s="570">
        <v>1.35</v>
      </c>
      <c r="S647" s="135"/>
      <c r="T647" s="755">
        <f t="shared" si="74"/>
        <v>16.754299999999997</v>
      </c>
      <c r="U647" s="938" t="s">
        <v>1118</v>
      </c>
      <c r="V647" s="13"/>
    </row>
    <row r="648" spans="1:22" ht="39.950000000000003" customHeight="1" x14ac:dyDescent="0.2">
      <c r="A648" s="1189"/>
      <c r="B648" s="1142"/>
      <c r="C648" s="1338"/>
      <c r="D648" s="1394"/>
      <c r="E648" s="1394"/>
      <c r="F648" s="1311"/>
      <c r="G648" s="193" t="s">
        <v>954</v>
      </c>
      <c r="H648" s="208"/>
      <c r="I648" s="208"/>
      <c r="J648" s="208"/>
      <c r="K648" s="307">
        <v>3.41</v>
      </c>
      <c r="L648" s="208"/>
      <c r="M648" s="208"/>
      <c r="N648" s="208"/>
      <c r="O648" s="208"/>
      <c r="P648" s="208"/>
      <c r="Q648" s="570">
        <v>2.85</v>
      </c>
      <c r="R648" s="570">
        <v>1.35</v>
      </c>
      <c r="S648" s="135"/>
      <c r="T648" s="755">
        <f t="shared" si="74"/>
        <v>8.0533000000000001</v>
      </c>
      <c r="U648" s="938" t="s">
        <v>1119</v>
      </c>
      <c r="V648" s="13"/>
    </row>
    <row r="649" spans="1:22" ht="39.950000000000003" customHeight="1" x14ac:dyDescent="0.2">
      <c r="A649" s="1189"/>
      <c r="B649" s="1142"/>
      <c r="C649" s="1337" t="s">
        <v>558</v>
      </c>
      <c r="D649" s="1394"/>
      <c r="E649" s="1394"/>
      <c r="F649" s="1314" t="s">
        <v>558</v>
      </c>
      <c r="G649" s="193" t="s">
        <v>954</v>
      </c>
      <c r="H649" s="208"/>
      <c r="I649" s="208"/>
      <c r="J649" s="208"/>
      <c r="K649" s="193">
        <v>11.11</v>
      </c>
      <c r="L649" s="208"/>
      <c r="M649" s="208"/>
      <c r="N649" s="208"/>
      <c r="O649" s="208"/>
      <c r="P649" s="208"/>
      <c r="Q649" s="570">
        <v>2.85</v>
      </c>
      <c r="R649" s="570">
        <v>1.35</v>
      </c>
      <c r="S649" s="135"/>
      <c r="T649" s="755">
        <f t="shared" si="74"/>
        <v>16.754299999999997</v>
      </c>
      <c r="U649" s="938" t="s">
        <v>1118</v>
      </c>
      <c r="V649" s="13"/>
    </row>
    <row r="650" spans="1:22" ht="39.950000000000003" customHeight="1" x14ac:dyDescent="0.2">
      <c r="A650" s="1189"/>
      <c r="B650" s="1142"/>
      <c r="C650" s="1338"/>
      <c r="D650" s="1394"/>
      <c r="E650" s="1394"/>
      <c r="F650" s="1311"/>
      <c r="G650" s="193" t="s">
        <v>954</v>
      </c>
      <c r="H650" s="208"/>
      <c r="I650" s="208"/>
      <c r="J650" s="208"/>
      <c r="K650" s="193">
        <v>3.41</v>
      </c>
      <c r="L650" s="208"/>
      <c r="M650" s="208"/>
      <c r="N650" s="208"/>
      <c r="O650" s="208"/>
      <c r="P650" s="208"/>
      <c r="Q650" s="570">
        <v>2.85</v>
      </c>
      <c r="R650" s="570">
        <v>1.35</v>
      </c>
      <c r="S650" s="135"/>
      <c r="T650" s="755">
        <f t="shared" si="74"/>
        <v>8.0533000000000001</v>
      </c>
      <c r="U650" s="938" t="s">
        <v>1119</v>
      </c>
      <c r="V650" s="13"/>
    </row>
    <row r="651" spans="1:22" ht="39.950000000000003" customHeight="1" x14ac:dyDescent="0.2">
      <c r="A651" s="1189"/>
      <c r="B651" s="1142"/>
      <c r="C651" s="1337" t="s">
        <v>311</v>
      </c>
      <c r="D651" s="1394"/>
      <c r="E651" s="1394"/>
      <c r="F651" s="1314" t="s">
        <v>311</v>
      </c>
      <c r="G651" s="193" t="s">
        <v>954</v>
      </c>
      <c r="H651" s="208"/>
      <c r="I651" s="208"/>
      <c r="J651" s="208"/>
      <c r="K651" s="307">
        <v>11.11</v>
      </c>
      <c r="L651" s="208"/>
      <c r="M651" s="208"/>
      <c r="N651" s="208"/>
      <c r="O651" s="208"/>
      <c r="P651" s="208"/>
      <c r="Q651" s="570">
        <v>2.85</v>
      </c>
      <c r="R651" s="570">
        <v>1.35</v>
      </c>
      <c r="S651" s="135"/>
      <c r="T651" s="755">
        <f t="shared" si="74"/>
        <v>16.754299999999997</v>
      </c>
      <c r="U651" s="938" t="s">
        <v>1118</v>
      </c>
      <c r="V651" s="13"/>
    </row>
    <row r="652" spans="1:22" ht="39.950000000000003" customHeight="1" x14ac:dyDescent="0.2">
      <c r="A652" s="1189"/>
      <c r="B652" s="1142"/>
      <c r="C652" s="1338"/>
      <c r="D652" s="1394"/>
      <c r="E652" s="1394"/>
      <c r="F652" s="1311"/>
      <c r="G652" s="193" t="s">
        <v>954</v>
      </c>
      <c r="H652" s="208"/>
      <c r="I652" s="208"/>
      <c r="J652" s="208"/>
      <c r="K652" s="193">
        <v>3.41</v>
      </c>
      <c r="L652" s="208"/>
      <c r="M652" s="208"/>
      <c r="N652" s="208"/>
      <c r="O652" s="208"/>
      <c r="P652" s="208"/>
      <c r="Q652" s="570">
        <v>2.85</v>
      </c>
      <c r="R652" s="570">
        <v>1.35</v>
      </c>
      <c r="S652" s="135"/>
      <c r="T652" s="755">
        <f t="shared" si="74"/>
        <v>8.0533000000000001</v>
      </c>
      <c r="U652" s="938" t="s">
        <v>1119</v>
      </c>
      <c r="V652" s="13"/>
    </row>
    <row r="653" spans="1:22" ht="39.950000000000003" customHeight="1" x14ac:dyDescent="0.2">
      <c r="A653" s="1189"/>
      <c r="B653" s="1142"/>
      <c r="C653" s="1337" t="s">
        <v>105</v>
      </c>
      <c r="D653" s="1394"/>
      <c r="E653" s="1394"/>
      <c r="F653" s="1314" t="s">
        <v>105</v>
      </c>
      <c r="G653" s="193" t="s">
        <v>954</v>
      </c>
      <c r="H653" s="208"/>
      <c r="I653" s="208"/>
      <c r="J653" s="208"/>
      <c r="K653" s="193">
        <v>11.11</v>
      </c>
      <c r="L653" s="208"/>
      <c r="M653" s="208"/>
      <c r="N653" s="208"/>
      <c r="O653" s="208"/>
      <c r="P653" s="656">
        <v>2</v>
      </c>
      <c r="Q653" s="570">
        <v>2.85</v>
      </c>
      <c r="R653" s="570">
        <v>1.35</v>
      </c>
      <c r="S653" s="135"/>
      <c r="T653" s="755">
        <f t="shared" si="74"/>
        <v>18.754299999999997</v>
      </c>
      <c r="U653" s="938" t="s">
        <v>1118</v>
      </c>
      <c r="V653" s="639"/>
    </row>
    <row r="654" spans="1:22" ht="39.950000000000003" customHeight="1" x14ac:dyDescent="0.2">
      <c r="A654" s="1189"/>
      <c r="B654" s="1142"/>
      <c r="C654" s="1338"/>
      <c r="D654" s="1394"/>
      <c r="E654" s="1394"/>
      <c r="F654" s="1311"/>
      <c r="G654" s="193" t="s">
        <v>954</v>
      </c>
      <c r="H654" s="208"/>
      <c r="I654" s="208"/>
      <c r="J654" s="208"/>
      <c r="K654" s="307">
        <v>3.41</v>
      </c>
      <c r="L654" s="208"/>
      <c r="M654" s="208"/>
      <c r="N654" s="208"/>
      <c r="O654" s="208"/>
      <c r="P654" s="656">
        <v>2</v>
      </c>
      <c r="Q654" s="570">
        <v>2.85</v>
      </c>
      <c r="R654" s="570">
        <v>1.35</v>
      </c>
      <c r="S654" s="135"/>
      <c r="T654" s="755">
        <f t="shared" si="74"/>
        <v>10.0533</v>
      </c>
      <c r="U654" s="938" t="s">
        <v>1119</v>
      </c>
      <c r="V654" s="639"/>
    </row>
    <row r="655" spans="1:22" ht="39.950000000000003" customHeight="1" x14ac:dyDescent="0.2">
      <c r="A655" s="1189"/>
      <c r="B655" s="1142"/>
      <c r="C655" s="1337" t="s">
        <v>537</v>
      </c>
      <c r="D655" s="1394"/>
      <c r="E655" s="1394"/>
      <c r="F655" s="1314" t="s">
        <v>537</v>
      </c>
      <c r="G655" s="193" t="s">
        <v>954</v>
      </c>
      <c r="H655" s="208"/>
      <c r="I655" s="208"/>
      <c r="J655" s="208"/>
      <c r="K655" s="307">
        <v>11.11</v>
      </c>
      <c r="L655" s="208"/>
      <c r="M655" s="208"/>
      <c r="N655" s="208"/>
      <c r="O655" s="656">
        <v>1</v>
      </c>
      <c r="P655" s="208"/>
      <c r="Q655" s="570">
        <v>2.85</v>
      </c>
      <c r="R655" s="570">
        <v>0.27</v>
      </c>
      <c r="S655" s="135"/>
      <c r="T655" s="755">
        <f t="shared" si="74"/>
        <v>16.674299999999999</v>
      </c>
      <c r="U655" s="938" t="s">
        <v>1118</v>
      </c>
      <c r="V655" s="19"/>
    </row>
    <row r="656" spans="1:22" ht="39.950000000000003" customHeight="1" x14ac:dyDescent="0.2">
      <c r="A656" s="1189"/>
      <c r="B656" s="1142"/>
      <c r="C656" s="1338"/>
      <c r="D656" s="1394"/>
      <c r="E656" s="1394"/>
      <c r="F656" s="1311"/>
      <c r="G656" s="193" t="s">
        <v>954</v>
      </c>
      <c r="H656" s="208"/>
      <c r="I656" s="208"/>
      <c r="J656" s="208"/>
      <c r="K656" s="193">
        <v>3.41</v>
      </c>
      <c r="L656" s="208"/>
      <c r="M656" s="208"/>
      <c r="N656" s="208"/>
      <c r="O656" s="656">
        <v>1</v>
      </c>
      <c r="P656" s="208"/>
      <c r="Q656" s="570">
        <v>2.85</v>
      </c>
      <c r="R656" s="570">
        <v>0.27</v>
      </c>
      <c r="S656" s="135"/>
      <c r="T656" s="755">
        <f t="shared" si="74"/>
        <v>7.9733000000000001</v>
      </c>
      <c r="U656" s="938" t="s">
        <v>1119</v>
      </c>
      <c r="V656" s="19"/>
    </row>
    <row r="657" spans="1:23" ht="39.950000000000003" customHeight="1" x14ac:dyDescent="0.2">
      <c r="A657" s="1189"/>
      <c r="B657" s="1142"/>
      <c r="C657" s="1337" t="s">
        <v>57</v>
      </c>
      <c r="D657" s="1394"/>
      <c r="E657" s="1394"/>
      <c r="F657" s="1314" t="s">
        <v>57</v>
      </c>
      <c r="G657" s="193" t="s">
        <v>954</v>
      </c>
      <c r="H657" s="208"/>
      <c r="I657" s="208"/>
      <c r="J657" s="208"/>
      <c r="K657" s="193">
        <v>11.11</v>
      </c>
      <c r="L657" s="208"/>
      <c r="M657" s="208"/>
      <c r="N657" s="208"/>
      <c r="O657" s="208"/>
      <c r="P657" s="656">
        <v>2.5</v>
      </c>
      <c r="Q657" s="570">
        <v>2.85</v>
      </c>
      <c r="R657" s="570">
        <v>1.35</v>
      </c>
      <c r="S657" s="135"/>
      <c r="T657" s="755">
        <f t="shared" si="74"/>
        <v>19.254299999999997</v>
      </c>
      <c r="U657" s="938" t="s">
        <v>1118</v>
      </c>
      <c r="V657" s="639"/>
    </row>
    <row r="658" spans="1:23" ht="39.950000000000003" customHeight="1" x14ac:dyDescent="0.2">
      <c r="A658" s="1189"/>
      <c r="B658" s="1142"/>
      <c r="C658" s="1338"/>
      <c r="D658" s="1394"/>
      <c r="E658" s="1394"/>
      <c r="F658" s="1311"/>
      <c r="G658" s="193" t="s">
        <v>954</v>
      </c>
      <c r="H658" s="208"/>
      <c r="I658" s="208"/>
      <c r="J658" s="208"/>
      <c r="K658" s="307">
        <v>3.41</v>
      </c>
      <c r="L658" s="208"/>
      <c r="M658" s="208"/>
      <c r="N658" s="208"/>
      <c r="O658" s="208"/>
      <c r="P658" s="656">
        <v>2.5</v>
      </c>
      <c r="Q658" s="570">
        <v>2.85</v>
      </c>
      <c r="R658" s="570">
        <v>1.35</v>
      </c>
      <c r="S658" s="135"/>
      <c r="T658" s="755">
        <f t="shared" si="74"/>
        <v>10.5533</v>
      </c>
      <c r="U658" s="938" t="s">
        <v>1119</v>
      </c>
      <c r="V658" s="639"/>
    </row>
    <row r="659" spans="1:23" ht="39.950000000000003" customHeight="1" x14ac:dyDescent="0.2">
      <c r="A659" s="1189"/>
      <c r="B659" s="1142"/>
      <c r="C659" s="1337" t="s">
        <v>58</v>
      </c>
      <c r="D659" s="1394"/>
      <c r="E659" s="1394"/>
      <c r="F659" s="1314" t="s">
        <v>58</v>
      </c>
      <c r="G659" s="193" t="s">
        <v>954</v>
      </c>
      <c r="H659" s="208"/>
      <c r="I659" s="208"/>
      <c r="J659" s="208"/>
      <c r="K659" s="193">
        <v>11.11</v>
      </c>
      <c r="L659" s="208"/>
      <c r="M659" s="208"/>
      <c r="N659" s="208"/>
      <c r="O659" s="208"/>
      <c r="P659" s="656">
        <v>2.2999999999999998</v>
      </c>
      <c r="Q659" s="744">
        <v>2.85</v>
      </c>
      <c r="R659" s="570">
        <v>1.35</v>
      </c>
      <c r="S659" s="135"/>
      <c r="T659" s="755">
        <f t="shared" si="74"/>
        <v>19.054299999999998</v>
      </c>
      <c r="U659" s="938" t="s">
        <v>1118</v>
      </c>
      <c r="V659" s="13"/>
    </row>
    <row r="660" spans="1:23" ht="39.950000000000003" customHeight="1" x14ac:dyDescent="0.2">
      <c r="A660" s="1189"/>
      <c r="B660" s="1142"/>
      <c r="C660" s="1338"/>
      <c r="D660" s="1394"/>
      <c r="E660" s="1394"/>
      <c r="F660" s="1311"/>
      <c r="G660" s="193" t="s">
        <v>954</v>
      </c>
      <c r="H660" s="650"/>
      <c r="I660" s="650"/>
      <c r="J660" s="650"/>
      <c r="K660" s="193">
        <v>3.41</v>
      </c>
      <c r="L660" s="650"/>
      <c r="M660" s="650"/>
      <c r="N660" s="650"/>
      <c r="O660" s="650"/>
      <c r="P660" s="656">
        <v>2.2999999999999998</v>
      </c>
      <c r="Q660" s="744">
        <v>2.85</v>
      </c>
      <c r="R660" s="570">
        <v>1.35</v>
      </c>
      <c r="S660" s="293"/>
      <c r="T660" s="755">
        <f t="shared" si="74"/>
        <v>10.353300000000001</v>
      </c>
      <c r="U660" s="938" t="s">
        <v>1119</v>
      </c>
      <c r="V660" s="13"/>
    </row>
    <row r="661" spans="1:23" ht="39.950000000000003" customHeight="1" x14ac:dyDescent="0.2">
      <c r="A661" s="1189"/>
      <c r="B661" s="1142"/>
      <c r="C661" s="1337" t="s">
        <v>59</v>
      </c>
      <c r="D661" s="1394"/>
      <c r="E661" s="1394"/>
      <c r="F661" s="1314" t="s">
        <v>59</v>
      </c>
      <c r="G661" s="193" t="s">
        <v>954</v>
      </c>
      <c r="H661" s="650"/>
      <c r="I661" s="650"/>
      <c r="J661" s="650"/>
      <c r="K661" s="307">
        <v>11.11</v>
      </c>
      <c r="L661" s="650"/>
      <c r="M661" s="650"/>
      <c r="N661" s="650"/>
      <c r="O661" s="650"/>
      <c r="P661" s="650"/>
      <c r="Q661" s="772">
        <v>2.85</v>
      </c>
      <c r="R661" s="749">
        <v>0.27</v>
      </c>
      <c r="S661" s="293"/>
      <c r="T661" s="755">
        <f t="shared" si="74"/>
        <v>15.674299999999999</v>
      </c>
      <c r="U661" s="938" t="s">
        <v>1118</v>
      </c>
      <c r="V661" s="13"/>
    </row>
    <row r="662" spans="1:23" ht="39.950000000000003" customHeight="1" thickBot="1" x14ac:dyDescent="0.25">
      <c r="A662" s="1190"/>
      <c r="B662" s="1143"/>
      <c r="C662" s="1397"/>
      <c r="D662" s="1395"/>
      <c r="E662" s="1395"/>
      <c r="F662" s="1354"/>
      <c r="G662" s="193" t="s">
        <v>971</v>
      </c>
      <c r="H662" s="650"/>
      <c r="I662" s="650"/>
      <c r="J662" s="650"/>
      <c r="K662" s="193">
        <v>3.41</v>
      </c>
      <c r="L662" s="209"/>
      <c r="M662" s="209"/>
      <c r="N662" s="209"/>
      <c r="O662" s="209"/>
      <c r="P662" s="650"/>
      <c r="Q662" s="772">
        <v>2.85</v>
      </c>
      <c r="R662" s="749">
        <v>0.27</v>
      </c>
      <c r="S662" s="151"/>
      <c r="T662" s="878">
        <f t="shared" si="74"/>
        <v>6.9733000000000001</v>
      </c>
      <c r="U662" s="939" t="s">
        <v>1119</v>
      </c>
      <c r="V662" s="13"/>
    </row>
    <row r="663" spans="1:23" s="13" customFormat="1" ht="50.1" customHeight="1" thickBot="1" x14ac:dyDescent="0.3">
      <c r="A663" s="1000">
        <v>4</v>
      </c>
      <c r="B663" s="412" t="s">
        <v>997</v>
      </c>
      <c r="C663" s="248" t="s">
        <v>1007</v>
      </c>
      <c r="D663" s="374"/>
      <c r="E663" s="224"/>
      <c r="F663" s="33" t="s">
        <v>1007</v>
      </c>
      <c r="G663" s="58">
        <v>10</v>
      </c>
      <c r="H663" s="58"/>
      <c r="I663" s="58"/>
      <c r="J663" s="58"/>
      <c r="K663" s="58">
        <v>7.3</v>
      </c>
      <c r="L663" s="58"/>
      <c r="M663" s="58"/>
      <c r="N663" s="58"/>
      <c r="O663" s="58"/>
      <c r="P663" s="58"/>
      <c r="Q663" s="674">
        <v>2.85</v>
      </c>
      <c r="R663" s="335">
        <v>1.35</v>
      </c>
      <c r="S663" s="34"/>
      <c r="T663" s="914">
        <f t="shared" si="74"/>
        <v>12.448999999999998</v>
      </c>
      <c r="U663" s="982"/>
      <c r="V663" s="322"/>
    </row>
    <row r="664" spans="1:23" ht="45.75" thickBot="1" x14ac:dyDescent="0.25">
      <c r="A664" s="39">
        <v>5</v>
      </c>
      <c r="B664" s="77" t="s">
        <v>64</v>
      </c>
      <c r="C664" s="244" t="s">
        <v>65</v>
      </c>
      <c r="D664" s="228"/>
      <c r="E664" s="228"/>
      <c r="F664" s="146" t="s">
        <v>65</v>
      </c>
      <c r="G664" s="147">
        <v>10.54</v>
      </c>
      <c r="H664" s="147"/>
      <c r="I664" s="147"/>
      <c r="J664" s="147"/>
      <c r="K664" s="147">
        <v>10.18</v>
      </c>
      <c r="L664" s="147"/>
      <c r="M664" s="147"/>
      <c r="N664" s="147"/>
      <c r="O664" s="147"/>
      <c r="P664" s="147"/>
      <c r="Q664" s="724">
        <v>2.85</v>
      </c>
      <c r="R664" s="724">
        <v>1.35</v>
      </c>
      <c r="S664" s="152"/>
      <c r="T664" s="914">
        <f t="shared" si="74"/>
        <v>15.703399999999998</v>
      </c>
      <c r="U664" s="942"/>
      <c r="V664" s="13"/>
    </row>
    <row r="665" spans="1:23" ht="39.950000000000003" customHeight="1" thickBot="1" x14ac:dyDescent="0.25">
      <c r="A665" s="39">
        <v>6</v>
      </c>
      <c r="B665" s="77" t="s">
        <v>66</v>
      </c>
      <c r="C665" s="244" t="s">
        <v>67</v>
      </c>
      <c r="D665" s="228"/>
      <c r="E665" s="228"/>
      <c r="F665" s="80" t="s">
        <v>67</v>
      </c>
      <c r="G665" s="147">
        <v>10</v>
      </c>
      <c r="H665" s="147"/>
      <c r="I665" s="147"/>
      <c r="J665" s="147"/>
      <c r="K665" s="147">
        <v>6.4</v>
      </c>
      <c r="L665" s="147"/>
      <c r="M665" s="147"/>
      <c r="N665" s="147"/>
      <c r="O665" s="147"/>
      <c r="P665" s="147"/>
      <c r="Q665" s="724">
        <v>2.85</v>
      </c>
      <c r="R665" s="724">
        <v>1.35</v>
      </c>
      <c r="S665" s="152"/>
      <c r="T665" s="914">
        <f t="shared" si="74"/>
        <v>11.431999999999999</v>
      </c>
      <c r="U665" s="983"/>
      <c r="V665" s="13"/>
    </row>
    <row r="666" spans="1:23" s="13" customFormat="1" ht="39.950000000000003" customHeight="1" thickBot="1" x14ac:dyDescent="0.25">
      <c r="A666" s="39">
        <v>7</v>
      </c>
      <c r="B666" s="40" t="s">
        <v>485</v>
      </c>
      <c r="C666" s="244" t="s">
        <v>496</v>
      </c>
      <c r="D666" s="41"/>
      <c r="E666" s="214"/>
      <c r="F666" s="41" t="s">
        <v>496</v>
      </c>
      <c r="G666" s="147">
        <v>15</v>
      </c>
      <c r="H666" s="147"/>
      <c r="I666" s="147"/>
      <c r="J666" s="147"/>
      <c r="K666" s="147">
        <v>5</v>
      </c>
      <c r="L666" s="147"/>
      <c r="M666" s="147"/>
      <c r="N666" s="147"/>
      <c r="O666" s="147"/>
      <c r="P666" s="147"/>
      <c r="Q666" s="724">
        <v>2.85</v>
      </c>
      <c r="R666" s="724"/>
      <c r="S666" s="158"/>
      <c r="T666" s="914">
        <f t="shared" si="74"/>
        <v>8.5</v>
      </c>
      <c r="U666" s="984"/>
      <c r="W666" s="3"/>
    </row>
    <row r="667" spans="1:23" ht="39.950000000000003" customHeight="1" thickBot="1" x14ac:dyDescent="0.25">
      <c r="A667" s="39">
        <v>8</v>
      </c>
      <c r="B667" s="77" t="s">
        <v>68</v>
      </c>
      <c r="C667" s="244" t="s">
        <v>69</v>
      </c>
      <c r="D667" s="228"/>
      <c r="E667" s="228"/>
      <c r="F667" s="146" t="s">
        <v>69</v>
      </c>
      <c r="G667" s="147">
        <v>4.8499999999999996</v>
      </c>
      <c r="H667" s="147"/>
      <c r="I667" s="147"/>
      <c r="J667" s="147"/>
      <c r="K667" s="147">
        <v>5.56</v>
      </c>
      <c r="L667" s="147"/>
      <c r="M667" s="147"/>
      <c r="N667" s="147"/>
      <c r="O667" s="147"/>
      <c r="P667" s="147"/>
      <c r="Q667" s="724">
        <v>2.85</v>
      </c>
      <c r="R667" s="724">
        <v>1.35</v>
      </c>
      <c r="S667" s="152"/>
      <c r="T667" s="914">
        <f t="shared" si="74"/>
        <v>10.482799999999999</v>
      </c>
      <c r="U667" s="942"/>
      <c r="V667" s="13"/>
    </row>
    <row r="668" spans="1:23" ht="87" customHeight="1" x14ac:dyDescent="0.2">
      <c r="A668" s="1247">
        <v>9</v>
      </c>
      <c r="B668" s="1320" t="s">
        <v>74</v>
      </c>
      <c r="C668" s="514" t="s">
        <v>575</v>
      </c>
      <c r="D668" s="1330"/>
      <c r="E668" s="1330"/>
      <c r="F668" s="189" t="s">
        <v>575</v>
      </c>
      <c r="G668" s="154" t="s">
        <v>75</v>
      </c>
      <c r="H668" s="172"/>
      <c r="I668" s="172"/>
      <c r="J668" s="172"/>
      <c r="K668" s="172">
        <v>9.31</v>
      </c>
      <c r="L668" s="172"/>
      <c r="M668" s="172"/>
      <c r="N668" s="172"/>
      <c r="O668" s="659">
        <v>1.2</v>
      </c>
      <c r="P668" s="172"/>
      <c r="Q668" s="536">
        <v>2.85</v>
      </c>
      <c r="R668" s="536">
        <v>1.35</v>
      </c>
      <c r="S668" s="134"/>
      <c r="T668" s="877">
        <f t="shared" ref="T668:T675" si="75">SUM(K668:M668)*1.13+SUM(O668:R668)</f>
        <v>15.920299999999999</v>
      </c>
      <c r="U668" s="937"/>
      <c r="V668" s="13"/>
    </row>
    <row r="669" spans="1:23" ht="90.75" customHeight="1" x14ac:dyDescent="0.2">
      <c r="A669" s="1308"/>
      <c r="B669" s="1321"/>
      <c r="C669" s="515" t="s">
        <v>576</v>
      </c>
      <c r="D669" s="1331"/>
      <c r="E669" s="1331"/>
      <c r="F669" s="190" t="s">
        <v>576</v>
      </c>
      <c r="G669" s="193" t="s">
        <v>75</v>
      </c>
      <c r="H669" s="208"/>
      <c r="I669" s="208"/>
      <c r="J669" s="208"/>
      <c r="K669" s="208">
        <v>9.31</v>
      </c>
      <c r="L669" s="208"/>
      <c r="M669" s="208"/>
      <c r="N669" s="208"/>
      <c r="O669" s="208"/>
      <c r="P669" s="208"/>
      <c r="Q669" s="570">
        <v>2.85</v>
      </c>
      <c r="R669" s="570">
        <v>1.35</v>
      </c>
      <c r="S669" s="135"/>
      <c r="T669" s="755">
        <f t="shared" si="75"/>
        <v>14.720299999999998</v>
      </c>
      <c r="U669" s="938"/>
      <c r="V669" s="13"/>
    </row>
    <row r="670" spans="1:23" ht="90.75" customHeight="1" x14ac:dyDescent="0.2">
      <c r="A670" s="1308"/>
      <c r="B670" s="1321"/>
      <c r="C670" s="515" t="s">
        <v>577</v>
      </c>
      <c r="D670" s="1331"/>
      <c r="E670" s="1331"/>
      <c r="F670" s="190" t="s">
        <v>577</v>
      </c>
      <c r="G670" s="193" t="s">
        <v>75</v>
      </c>
      <c r="H670" s="208"/>
      <c r="I670" s="208"/>
      <c r="J670" s="208"/>
      <c r="K670" s="208">
        <v>9.31</v>
      </c>
      <c r="L670" s="208"/>
      <c r="M670" s="208"/>
      <c r="N670" s="208"/>
      <c r="O670" s="656">
        <v>1</v>
      </c>
      <c r="P670" s="208"/>
      <c r="Q670" s="570">
        <v>2.85</v>
      </c>
      <c r="R670" s="570">
        <v>1.35</v>
      </c>
      <c r="S670" s="135"/>
      <c r="T670" s="755">
        <f t="shared" si="75"/>
        <v>15.720299999999998</v>
      </c>
      <c r="U670" s="938"/>
      <c r="V670" s="13"/>
    </row>
    <row r="671" spans="1:23" ht="90.75" customHeight="1" x14ac:dyDescent="0.2">
      <c r="A671" s="1308"/>
      <c r="B671" s="1321"/>
      <c r="C671" s="515" t="s">
        <v>578</v>
      </c>
      <c r="D671" s="1331"/>
      <c r="E671" s="1331"/>
      <c r="F671" s="190" t="s">
        <v>578</v>
      </c>
      <c r="G671" s="193" t="s">
        <v>75</v>
      </c>
      <c r="H671" s="208"/>
      <c r="I671" s="208"/>
      <c r="J671" s="208"/>
      <c r="K671" s="208">
        <v>9.31</v>
      </c>
      <c r="L671" s="208"/>
      <c r="M671" s="208"/>
      <c r="N671" s="208"/>
      <c r="O671" s="208"/>
      <c r="P671" s="208"/>
      <c r="Q671" s="570">
        <v>2.85</v>
      </c>
      <c r="R671" s="570">
        <v>1.35</v>
      </c>
      <c r="S671" s="135"/>
      <c r="T671" s="755">
        <f t="shared" si="75"/>
        <v>14.720299999999998</v>
      </c>
      <c r="U671" s="938"/>
      <c r="V671" s="13"/>
    </row>
    <row r="672" spans="1:23" ht="93.75" customHeight="1" x14ac:dyDescent="0.2">
      <c r="A672" s="1308"/>
      <c r="B672" s="1321"/>
      <c r="C672" s="515" t="s">
        <v>579</v>
      </c>
      <c r="D672" s="1331"/>
      <c r="E672" s="1331"/>
      <c r="F672" s="190" t="s">
        <v>579</v>
      </c>
      <c r="G672" s="193" t="s">
        <v>75</v>
      </c>
      <c r="H672" s="208"/>
      <c r="I672" s="208"/>
      <c r="J672" s="208"/>
      <c r="K672" s="208">
        <v>9.31</v>
      </c>
      <c r="L672" s="208"/>
      <c r="M672" s="208"/>
      <c r="N672" s="208"/>
      <c r="O672" s="208"/>
      <c r="P672" s="208"/>
      <c r="Q672" s="570">
        <v>2.85</v>
      </c>
      <c r="R672" s="570">
        <v>1.35</v>
      </c>
      <c r="S672" s="135"/>
      <c r="T672" s="755">
        <f t="shared" si="75"/>
        <v>14.720299999999998</v>
      </c>
      <c r="U672" s="938"/>
      <c r="V672" s="13"/>
    </row>
    <row r="673" spans="1:22" ht="87" customHeight="1" x14ac:dyDescent="0.2">
      <c r="A673" s="1308"/>
      <c r="B673" s="1321"/>
      <c r="C673" s="515" t="s">
        <v>580</v>
      </c>
      <c r="D673" s="1331"/>
      <c r="E673" s="1331"/>
      <c r="F673" s="190" t="s">
        <v>580</v>
      </c>
      <c r="G673" s="193" t="s">
        <v>75</v>
      </c>
      <c r="H673" s="208"/>
      <c r="I673" s="208"/>
      <c r="J673" s="208"/>
      <c r="K673" s="208">
        <v>9.31</v>
      </c>
      <c r="L673" s="208"/>
      <c r="M673" s="208"/>
      <c r="N673" s="208"/>
      <c r="O673" s="208"/>
      <c r="P673" s="208"/>
      <c r="Q673" s="570">
        <v>2.85</v>
      </c>
      <c r="R673" s="570">
        <v>1.35</v>
      </c>
      <c r="S673" s="135"/>
      <c r="T673" s="755">
        <f t="shared" si="75"/>
        <v>14.720299999999998</v>
      </c>
      <c r="U673" s="938"/>
      <c r="V673" s="13"/>
    </row>
    <row r="674" spans="1:22" ht="99.75" customHeight="1" thickBot="1" x14ac:dyDescent="0.25">
      <c r="A674" s="1248"/>
      <c r="B674" s="1322"/>
      <c r="C674" s="516" t="s">
        <v>581</v>
      </c>
      <c r="D674" s="1332"/>
      <c r="E674" s="1332"/>
      <c r="F674" s="191" t="s">
        <v>581</v>
      </c>
      <c r="G674" s="157" t="s">
        <v>75</v>
      </c>
      <c r="H674" s="209"/>
      <c r="I674" s="209"/>
      <c r="J674" s="209"/>
      <c r="K674" s="209">
        <v>9.31</v>
      </c>
      <c r="L674" s="209"/>
      <c r="M674" s="209"/>
      <c r="N674" s="209"/>
      <c r="O674" s="209"/>
      <c r="P674" s="209"/>
      <c r="Q674" s="746">
        <v>2.85</v>
      </c>
      <c r="R674" s="746">
        <v>1.35</v>
      </c>
      <c r="S674" s="151"/>
      <c r="T674" s="878">
        <f t="shared" si="75"/>
        <v>14.720299999999998</v>
      </c>
      <c r="U674" s="939"/>
      <c r="V674" s="13"/>
    </row>
    <row r="675" spans="1:22" ht="102.75" customHeight="1" thickBot="1" x14ac:dyDescent="0.25">
      <c r="A675" s="39">
        <v>10</v>
      </c>
      <c r="B675" s="77" t="s">
        <v>87</v>
      </c>
      <c r="C675" s="244" t="s">
        <v>88</v>
      </c>
      <c r="D675" s="41"/>
      <c r="E675" s="41"/>
      <c r="F675" s="146" t="s">
        <v>88</v>
      </c>
      <c r="G675" s="162" t="s">
        <v>89</v>
      </c>
      <c r="H675" s="147"/>
      <c r="I675" s="147"/>
      <c r="J675" s="147"/>
      <c r="K675" s="147">
        <v>14.08</v>
      </c>
      <c r="L675" s="147"/>
      <c r="M675" s="147"/>
      <c r="N675" s="147"/>
      <c r="O675" s="147"/>
      <c r="P675" s="147"/>
      <c r="Q675" s="724">
        <v>2.85</v>
      </c>
      <c r="R675" s="724">
        <v>1.35</v>
      </c>
      <c r="S675" s="152"/>
      <c r="T675" s="909">
        <f t="shared" si="75"/>
        <v>20.110399999999998</v>
      </c>
      <c r="U675" s="985"/>
      <c r="V675" s="328"/>
    </row>
    <row r="676" spans="1:22" ht="39.950000000000003" customHeight="1" x14ac:dyDescent="0.2">
      <c r="A676" s="1383">
        <v>11</v>
      </c>
      <c r="B676" s="1320" t="s">
        <v>1031</v>
      </c>
      <c r="C676" s="514" t="s">
        <v>646</v>
      </c>
      <c r="D676" s="1330"/>
      <c r="E676" s="1352"/>
      <c r="F676" s="189" t="s">
        <v>646</v>
      </c>
      <c r="G676" s="172">
        <v>10</v>
      </c>
      <c r="H676" s="172"/>
      <c r="I676" s="172"/>
      <c r="J676" s="172"/>
      <c r="K676" s="172">
        <v>6.8</v>
      </c>
      <c r="L676" s="172"/>
      <c r="M676" s="172"/>
      <c r="N676" s="172"/>
      <c r="O676" s="172"/>
      <c r="P676" s="172"/>
      <c r="Q676" s="536">
        <v>2.85</v>
      </c>
      <c r="R676" s="536">
        <v>1.35</v>
      </c>
      <c r="S676" s="134"/>
      <c r="T676" s="877">
        <f t="shared" ref="T676:T689" si="76">SUM(K676:M676)*1.13+SUM(O676:R676)</f>
        <v>11.884</v>
      </c>
      <c r="U676" s="937"/>
      <c r="V676" s="13"/>
    </row>
    <row r="677" spans="1:22" ht="39.950000000000003" customHeight="1" x14ac:dyDescent="0.2">
      <c r="A677" s="1384"/>
      <c r="B677" s="1321"/>
      <c r="C677" s="515" t="s">
        <v>647</v>
      </c>
      <c r="D677" s="1331"/>
      <c r="E677" s="1312"/>
      <c r="F677" s="190" t="s">
        <v>647</v>
      </c>
      <c r="G677" s="208">
        <v>10</v>
      </c>
      <c r="H677" s="208"/>
      <c r="I677" s="208"/>
      <c r="J677" s="208"/>
      <c r="K677" s="208">
        <v>6.8</v>
      </c>
      <c r="L677" s="208"/>
      <c r="M677" s="208"/>
      <c r="N677" s="208"/>
      <c r="O677" s="208"/>
      <c r="P677" s="208"/>
      <c r="Q677" s="570">
        <v>2.85</v>
      </c>
      <c r="R677" s="570">
        <v>1.35</v>
      </c>
      <c r="S677" s="135"/>
      <c r="T677" s="755">
        <f t="shared" si="76"/>
        <v>11.884</v>
      </c>
      <c r="U677" s="938"/>
      <c r="V677" s="13"/>
    </row>
    <row r="678" spans="1:22" ht="39.950000000000003" customHeight="1" x14ac:dyDescent="0.2">
      <c r="A678" s="1384"/>
      <c r="B678" s="1321"/>
      <c r="C678" s="515" t="s">
        <v>648</v>
      </c>
      <c r="D678" s="1331"/>
      <c r="E678" s="1312"/>
      <c r="F678" s="190" t="s">
        <v>648</v>
      </c>
      <c r="G678" s="208">
        <v>10</v>
      </c>
      <c r="H678" s="208"/>
      <c r="I678" s="208"/>
      <c r="J678" s="208"/>
      <c r="K678" s="208">
        <v>6.8</v>
      </c>
      <c r="L678" s="208"/>
      <c r="M678" s="208"/>
      <c r="N678" s="208"/>
      <c r="O678" s="208"/>
      <c r="P678" s="208"/>
      <c r="Q678" s="570">
        <v>2.85</v>
      </c>
      <c r="R678" s="570">
        <v>1.35</v>
      </c>
      <c r="S678" s="135"/>
      <c r="T678" s="755">
        <f t="shared" si="76"/>
        <v>11.884</v>
      </c>
      <c r="U678" s="938"/>
      <c r="V678" s="13"/>
    </row>
    <row r="679" spans="1:22" ht="39.950000000000003" customHeight="1" x14ac:dyDescent="0.2">
      <c r="A679" s="1384"/>
      <c r="B679" s="1321"/>
      <c r="C679" s="515" t="s">
        <v>649</v>
      </c>
      <c r="D679" s="1331"/>
      <c r="E679" s="1312"/>
      <c r="F679" s="190" t="s">
        <v>649</v>
      </c>
      <c r="G679" s="208">
        <v>10</v>
      </c>
      <c r="H679" s="208"/>
      <c r="I679" s="208"/>
      <c r="J679" s="208"/>
      <c r="K679" s="208">
        <v>6.8</v>
      </c>
      <c r="L679" s="208"/>
      <c r="M679" s="208"/>
      <c r="N679" s="208"/>
      <c r="O679" s="208"/>
      <c r="P679" s="208"/>
      <c r="Q679" s="570">
        <v>2.85</v>
      </c>
      <c r="R679" s="570">
        <v>1.35</v>
      </c>
      <c r="S679" s="135"/>
      <c r="T679" s="755">
        <f t="shared" si="76"/>
        <v>11.884</v>
      </c>
      <c r="U679" s="938"/>
      <c r="V679" s="13"/>
    </row>
    <row r="680" spans="1:22" ht="39.950000000000003" customHeight="1" x14ac:dyDescent="0.2">
      <c r="A680" s="1384"/>
      <c r="B680" s="1321"/>
      <c r="C680" s="515" t="s">
        <v>650</v>
      </c>
      <c r="D680" s="1331"/>
      <c r="E680" s="1312"/>
      <c r="F680" s="190" t="s">
        <v>650</v>
      </c>
      <c r="G680" s="208">
        <v>10</v>
      </c>
      <c r="H680" s="208"/>
      <c r="I680" s="208"/>
      <c r="J680" s="208"/>
      <c r="K680" s="208">
        <v>6.8</v>
      </c>
      <c r="L680" s="208"/>
      <c r="M680" s="208"/>
      <c r="N680" s="208"/>
      <c r="O680" s="208"/>
      <c r="P680" s="208"/>
      <c r="Q680" s="570">
        <v>2.85</v>
      </c>
      <c r="R680" s="570">
        <v>1.35</v>
      </c>
      <c r="S680" s="135"/>
      <c r="T680" s="755">
        <f t="shared" si="76"/>
        <v>11.884</v>
      </c>
      <c r="U680" s="938"/>
      <c r="V680" s="13"/>
    </row>
    <row r="681" spans="1:22" ht="39.950000000000003" customHeight="1" x14ac:dyDescent="0.2">
      <c r="A681" s="1384"/>
      <c r="B681" s="1321"/>
      <c r="C681" s="515" t="s">
        <v>651</v>
      </c>
      <c r="D681" s="1331"/>
      <c r="E681" s="1312"/>
      <c r="F681" s="190" t="s">
        <v>651</v>
      </c>
      <c r="G681" s="208">
        <v>10</v>
      </c>
      <c r="H681" s="208"/>
      <c r="I681" s="208"/>
      <c r="J681" s="208"/>
      <c r="K681" s="208">
        <v>6.8</v>
      </c>
      <c r="L681" s="208"/>
      <c r="M681" s="208"/>
      <c r="N681" s="208"/>
      <c r="O681" s="208"/>
      <c r="P681" s="208"/>
      <c r="Q681" s="570">
        <v>2.85</v>
      </c>
      <c r="R681" s="570">
        <v>1.35</v>
      </c>
      <c r="S681" s="135"/>
      <c r="T681" s="755">
        <f t="shared" si="76"/>
        <v>11.884</v>
      </c>
      <c r="U681" s="938"/>
      <c r="V681" s="13"/>
    </row>
    <row r="682" spans="1:22" ht="39.950000000000003" customHeight="1" x14ac:dyDescent="0.2">
      <c r="A682" s="1384"/>
      <c r="B682" s="1321"/>
      <c r="C682" s="515" t="s">
        <v>652</v>
      </c>
      <c r="D682" s="1331"/>
      <c r="E682" s="1312"/>
      <c r="F682" s="190" t="s">
        <v>652</v>
      </c>
      <c r="G682" s="208">
        <v>10</v>
      </c>
      <c r="H682" s="208"/>
      <c r="I682" s="208"/>
      <c r="J682" s="208"/>
      <c r="K682" s="208">
        <v>6.8</v>
      </c>
      <c r="L682" s="208"/>
      <c r="M682" s="208"/>
      <c r="N682" s="208"/>
      <c r="O682" s="208"/>
      <c r="P682" s="208"/>
      <c r="Q682" s="570">
        <v>2.85</v>
      </c>
      <c r="R682" s="570">
        <v>1.35</v>
      </c>
      <c r="S682" s="135"/>
      <c r="T682" s="755">
        <f t="shared" si="76"/>
        <v>11.884</v>
      </c>
      <c r="U682" s="938"/>
      <c r="V682" s="13"/>
    </row>
    <row r="683" spans="1:22" ht="39.950000000000003" customHeight="1" x14ac:dyDescent="0.2">
      <c r="A683" s="1384"/>
      <c r="B683" s="1321"/>
      <c r="C683" s="515" t="s">
        <v>653</v>
      </c>
      <c r="D683" s="1331"/>
      <c r="E683" s="1312"/>
      <c r="F683" s="190" t="s">
        <v>653</v>
      </c>
      <c r="G683" s="208">
        <v>10</v>
      </c>
      <c r="H683" s="208"/>
      <c r="I683" s="208"/>
      <c r="J683" s="208"/>
      <c r="K683" s="208">
        <v>6.8</v>
      </c>
      <c r="L683" s="208"/>
      <c r="M683" s="208"/>
      <c r="N683" s="208"/>
      <c r="O683" s="208"/>
      <c r="P683" s="208"/>
      <c r="Q683" s="570">
        <v>2.85</v>
      </c>
      <c r="R683" s="570">
        <v>1.35</v>
      </c>
      <c r="S683" s="135"/>
      <c r="T683" s="755">
        <f t="shared" si="76"/>
        <v>11.884</v>
      </c>
      <c r="U683" s="938"/>
      <c r="V683" s="13"/>
    </row>
    <row r="684" spans="1:22" ht="39.950000000000003" customHeight="1" x14ac:dyDescent="0.2">
      <c r="A684" s="1384"/>
      <c r="B684" s="1321"/>
      <c r="C684" s="515" t="s">
        <v>651</v>
      </c>
      <c r="D684" s="1331"/>
      <c r="E684" s="1312"/>
      <c r="F684" s="190" t="s">
        <v>651</v>
      </c>
      <c r="G684" s="208">
        <v>10</v>
      </c>
      <c r="H684" s="208"/>
      <c r="I684" s="208"/>
      <c r="J684" s="208"/>
      <c r="K684" s="208">
        <v>6.8</v>
      </c>
      <c r="L684" s="208"/>
      <c r="M684" s="208"/>
      <c r="N684" s="208"/>
      <c r="O684" s="208"/>
      <c r="P684" s="208"/>
      <c r="Q684" s="570">
        <v>2.85</v>
      </c>
      <c r="R684" s="570">
        <v>1.35</v>
      </c>
      <c r="S684" s="135"/>
      <c r="T684" s="755">
        <f t="shared" si="76"/>
        <v>11.884</v>
      </c>
      <c r="U684" s="938"/>
      <c r="V684" s="13"/>
    </row>
    <row r="685" spans="1:22" ht="39.950000000000003" customHeight="1" thickBot="1" x14ac:dyDescent="0.25">
      <c r="A685" s="1385"/>
      <c r="B685" s="1322"/>
      <c r="C685" s="516" t="s">
        <v>654</v>
      </c>
      <c r="D685" s="1332"/>
      <c r="E685" s="1313"/>
      <c r="F685" s="191" t="s">
        <v>654</v>
      </c>
      <c r="G685" s="209">
        <v>10</v>
      </c>
      <c r="H685" s="209"/>
      <c r="I685" s="209"/>
      <c r="J685" s="209"/>
      <c r="K685" s="209">
        <v>6.8</v>
      </c>
      <c r="L685" s="209"/>
      <c r="M685" s="209"/>
      <c r="N685" s="209"/>
      <c r="O685" s="209"/>
      <c r="P685" s="209"/>
      <c r="Q685" s="746">
        <v>2.85</v>
      </c>
      <c r="R685" s="746">
        <v>1.35</v>
      </c>
      <c r="S685" s="151"/>
      <c r="T685" s="878">
        <f t="shared" si="76"/>
        <v>11.884</v>
      </c>
      <c r="U685" s="939"/>
      <c r="V685" s="13"/>
    </row>
    <row r="686" spans="1:22" ht="63.75" customHeight="1" thickBot="1" x14ac:dyDescent="0.25">
      <c r="A686" s="163">
        <v>12</v>
      </c>
      <c r="B686" s="77" t="s">
        <v>108</v>
      </c>
      <c r="C686" s="244" t="s">
        <v>109</v>
      </c>
      <c r="D686" s="228"/>
      <c r="E686" s="228"/>
      <c r="F686" s="146" t="s">
        <v>109</v>
      </c>
      <c r="G686" s="147"/>
      <c r="H686" s="147"/>
      <c r="I686" s="147"/>
      <c r="J686" s="147"/>
      <c r="K686" s="147">
        <v>16.71</v>
      </c>
      <c r="L686" s="147"/>
      <c r="M686" s="147"/>
      <c r="N686" s="147"/>
      <c r="O686" s="663">
        <v>0.75</v>
      </c>
      <c r="P686" s="147"/>
      <c r="Q686" s="724">
        <v>2.85</v>
      </c>
      <c r="R686" s="724">
        <v>1.35</v>
      </c>
      <c r="S686" s="152"/>
      <c r="T686" s="909">
        <f t="shared" si="76"/>
        <v>23.8323</v>
      </c>
      <c r="U686" s="942"/>
      <c r="V686" s="13"/>
    </row>
    <row r="687" spans="1:22" ht="47.25" customHeight="1" thickBot="1" x14ac:dyDescent="0.25">
      <c r="A687" s="163">
        <v>13</v>
      </c>
      <c r="B687" s="77" t="s">
        <v>110</v>
      </c>
      <c r="C687" s="244" t="s">
        <v>111</v>
      </c>
      <c r="D687" s="228"/>
      <c r="E687" s="228"/>
      <c r="F687" s="80" t="s">
        <v>111</v>
      </c>
      <c r="G687" s="147">
        <v>10</v>
      </c>
      <c r="H687" s="147"/>
      <c r="I687" s="147"/>
      <c r="J687" s="147"/>
      <c r="K687" s="147">
        <v>4.79</v>
      </c>
      <c r="L687" s="147"/>
      <c r="M687" s="147"/>
      <c r="N687" s="147"/>
      <c r="O687" s="147"/>
      <c r="P687" s="147"/>
      <c r="Q687" s="724">
        <v>2.85</v>
      </c>
      <c r="R687" s="724">
        <v>1.35</v>
      </c>
      <c r="S687" s="152"/>
      <c r="T687" s="909">
        <f t="shared" si="76"/>
        <v>9.6127000000000002</v>
      </c>
      <c r="U687" s="983"/>
      <c r="V687" s="13"/>
    </row>
    <row r="688" spans="1:22" ht="52.5" customHeight="1" thickBot="1" x14ac:dyDescent="0.25">
      <c r="A688" s="39">
        <v>14</v>
      </c>
      <c r="B688" s="77" t="s">
        <v>112</v>
      </c>
      <c r="C688" s="244" t="s">
        <v>113</v>
      </c>
      <c r="D688" s="41"/>
      <c r="E688" s="228"/>
      <c r="F688" s="80" t="s">
        <v>113</v>
      </c>
      <c r="G688" s="147">
        <v>10</v>
      </c>
      <c r="H688" s="147"/>
      <c r="I688" s="147"/>
      <c r="J688" s="147"/>
      <c r="K688" s="147">
        <v>5.3</v>
      </c>
      <c r="L688" s="147"/>
      <c r="M688" s="147"/>
      <c r="N688" s="147"/>
      <c r="O688" s="147"/>
      <c r="P688" s="147"/>
      <c r="Q688" s="724">
        <v>2.85</v>
      </c>
      <c r="R688" s="724">
        <v>1.35</v>
      </c>
      <c r="S688" s="152"/>
      <c r="T688" s="909">
        <f t="shared" si="76"/>
        <v>10.189</v>
      </c>
      <c r="U688" s="983"/>
      <c r="V688" s="13"/>
    </row>
    <row r="689" spans="1:23" ht="62.25" customHeight="1" thickBot="1" x14ac:dyDescent="0.25">
      <c r="A689" s="39">
        <v>15</v>
      </c>
      <c r="B689" s="77" t="s">
        <v>127</v>
      </c>
      <c r="C689" s="244" t="s">
        <v>128</v>
      </c>
      <c r="D689" s="228"/>
      <c r="E689" s="228"/>
      <c r="F689" s="146" t="s">
        <v>128</v>
      </c>
      <c r="G689" s="147">
        <v>11.62</v>
      </c>
      <c r="H689" s="147"/>
      <c r="I689" s="147"/>
      <c r="J689" s="147"/>
      <c r="K689" s="147">
        <v>7.89</v>
      </c>
      <c r="L689" s="147"/>
      <c r="M689" s="147"/>
      <c r="N689" s="147"/>
      <c r="O689" s="147"/>
      <c r="P689" s="147"/>
      <c r="Q689" s="724">
        <v>2.85</v>
      </c>
      <c r="R689" s="724">
        <v>1.35</v>
      </c>
      <c r="S689" s="152"/>
      <c r="T689" s="909">
        <f t="shared" si="76"/>
        <v>13.1157</v>
      </c>
      <c r="U689" s="942"/>
      <c r="V689" s="13"/>
    </row>
    <row r="690" spans="1:23" s="13" customFormat="1" ht="39.950000000000003" customHeight="1" thickBot="1" x14ac:dyDescent="0.25">
      <c r="A690" s="39">
        <v>16</v>
      </c>
      <c r="B690" s="40" t="s">
        <v>484</v>
      </c>
      <c r="C690" s="244" t="s">
        <v>494</v>
      </c>
      <c r="D690" s="41"/>
      <c r="E690" s="214"/>
      <c r="F690" s="41" t="s">
        <v>494</v>
      </c>
      <c r="G690" s="147">
        <v>22</v>
      </c>
      <c r="H690" s="147"/>
      <c r="I690" s="147"/>
      <c r="J690" s="147"/>
      <c r="K690" s="147">
        <v>7.5</v>
      </c>
      <c r="L690" s="147"/>
      <c r="M690" s="147"/>
      <c r="N690" s="147"/>
      <c r="O690" s="147"/>
      <c r="P690" s="147"/>
      <c r="Q690" s="724">
        <v>2.85</v>
      </c>
      <c r="R690" s="724" t="s">
        <v>958</v>
      </c>
      <c r="S690" s="158"/>
      <c r="T690" s="909">
        <f t="shared" ref="T690:T701" si="77">SUM(K690:M690)*1.13+SUM(O690:R690)</f>
        <v>11.324999999999999</v>
      </c>
      <c r="U690" s="984"/>
      <c r="W690" s="3"/>
    </row>
    <row r="691" spans="1:23" ht="39.950000000000003" customHeight="1" x14ac:dyDescent="0.2">
      <c r="A691" s="1247">
        <v>17</v>
      </c>
      <c r="B691" s="1218" t="s">
        <v>159</v>
      </c>
      <c r="C691" s="247" t="s">
        <v>160</v>
      </c>
      <c r="D691" s="161"/>
      <c r="E691" s="161"/>
      <c r="F691" s="189" t="s">
        <v>160</v>
      </c>
      <c r="G691" s="172">
        <v>25.18</v>
      </c>
      <c r="H691" s="172"/>
      <c r="I691" s="172"/>
      <c r="J691" s="172"/>
      <c r="K691" s="172">
        <v>9.7100000000000009</v>
      </c>
      <c r="L691" s="172"/>
      <c r="M691" s="172"/>
      <c r="N691" s="172"/>
      <c r="O691" s="172"/>
      <c r="P691" s="172"/>
      <c r="Q691" s="536">
        <v>2.85</v>
      </c>
      <c r="R691" s="536">
        <v>1.35</v>
      </c>
      <c r="S691" s="134"/>
      <c r="T691" s="877">
        <f t="shared" si="77"/>
        <v>15.1723</v>
      </c>
      <c r="U691" s="937"/>
      <c r="V691" s="13"/>
    </row>
    <row r="692" spans="1:23" ht="39.950000000000003" customHeight="1" x14ac:dyDescent="0.2">
      <c r="A692" s="1308"/>
      <c r="B692" s="1390"/>
      <c r="C692" s="245" t="s">
        <v>161</v>
      </c>
      <c r="D692" s="210"/>
      <c r="E692" s="210"/>
      <c r="F692" s="190" t="s">
        <v>161</v>
      </c>
      <c r="G692" s="208">
        <v>25.18</v>
      </c>
      <c r="H692" s="208"/>
      <c r="I692" s="208"/>
      <c r="J692" s="208"/>
      <c r="K692" s="208">
        <v>9.2100000000000009</v>
      </c>
      <c r="L692" s="208"/>
      <c r="M692" s="208"/>
      <c r="N692" s="208"/>
      <c r="O692" s="208"/>
      <c r="P692" s="208"/>
      <c r="Q692" s="570">
        <v>2.85</v>
      </c>
      <c r="R692" s="570">
        <v>1.35</v>
      </c>
      <c r="S692" s="135"/>
      <c r="T692" s="755">
        <f t="shared" si="77"/>
        <v>14.607299999999999</v>
      </c>
      <c r="U692" s="938"/>
      <c r="V692" s="13"/>
    </row>
    <row r="693" spans="1:23" ht="39.950000000000003" customHeight="1" x14ac:dyDescent="0.2">
      <c r="A693" s="1308"/>
      <c r="B693" s="1390"/>
      <c r="C693" s="245" t="s">
        <v>162</v>
      </c>
      <c r="D693" s="210"/>
      <c r="E693" s="210"/>
      <c r="F693" s="190" t="s">
        <v>162</v>
      </c>
      <c r="G693" s="208">
        <v>25.18</v>
      </c>
      <c r="H693" s="208"/>
      <c r="I693" s="208"/>
      <c r="J693" s="208"/>
      <c r="K693" s="208">
        <v>7.43</v>
      </c>
      <c r="L693" s="208"/>
      <c r="M693" s="208"/>
      <c r="N693" s="208"/>
      <c r="O693" s="208"/>
      <c r="P693" s="208"/>
      <c r="Q693" s="570">
        <v>2.85</v>
      </c>
      <c r="R693" s="570">
        <v>1.35</v>
      </c>
      <c r="S693" s="135"/>
      <c r="T693" s="755">
        <f t="shared" si="77"/>
        <v>12.5959</v>
      </c>
      <c r="U693" s="938"/>
      <c r="V693" s="13"/>
    </row>
    <row r="694" spans="1:23" ht="39.950000000000003" customHeight="1" thickBot="1" x14ac:dyDescent="0.25">
      <c r="A694" s="1248"/>
      <c r="B694" s="1219"/>
      <c r="C694" s="246" t="s">
        <v>163</v>
      </c>
      <c r="D694" s="211"/>
      <c r="E694" s="211"/>
      <c r="F694" s="205" t="s">
        <v>163</v>
      </c>
      <c r="G694" s="209">
        <v>25.18</v>
      </c>
      <c r="H694" s="209"/>
      <c r="I694" s="209"/>
      <c r="J694" s="209"/>
      <c r="K694" s="209">
        <v>6.29</v>
      </c>
      <c r="L694" s="209"/>
      <c r="M694" s="209"/>
      <c r="N694" s="209"/>
      <c r="O694" s="209"/>
      <c r="P694" s="209"/>
      <c r="Q694" s="746">
        <v>2.85</v>
      </c>
      <c r="R694" s="746">
        <v>1.35</v>
      </c>
      <c r="S694" s="151"/>
      <c r="T694" s="878">
        <f t="shared" si="77"/>
        <v>11.307700000000001</v>
      </c>
      <c r="U694" s="939"/>
      <c r="V694" s="13"/>
    </row>
    <row r="695" spans="1:23" ht="39.950000000000003" customHeight="1" thickBot="1" x14ac:dyDescent="0.25">
      <c r="A695" s="39">
        <v>18</v>
      </c>
      <c r="B695" s="77" t="s">
        <v>191</v>
      </c>
      <c r="C695" s="244" t="s">
        <v>192</v>
      </c>
      <c r="D695" s="41"/>
      <c r="E695" s="41"/>
      <c r="F695" s="146" t="s">
        <v>192</v>
      </c>
      <c r="G695" s="447">
        <v>10</v>
      </c>
      <c r="H695" s="447"/>
      <c r="I695" s="447"/>
      <c r="J695" s="447"/>
      <c r="K695" s="447">
        <v>10</v>
      </c>
      <c r="L695" s="447"/>
      <c r="M695" s="447"/>
      <c r="N695" s="447"/>
      <c r="O695" s="447"/>
      <c r="P695" s="447"/>
      <c r="Q695" s="761">
        <v>2.85</v>
      </c>
      <c r="R695" s="761">
        <v>1.35</v>
      </c>
      <c r="S695" s="448"/>
      <c r="T695" s="915">
        <f t="shared" si="77"/>
        <v>15.5</v>
      </c>
      <c r="U695" s="942"/>
      <c r="V695" s="13"/>
    </row>
    <row r="696" spans="1:23" ht="39.950000000000003" customHeight="1" thickBot="1" x14ac:dyDescent="0.25">
      <c r="A696" s="39">
        <v>19</v>
      </c>
      <c r="B696" s="77" t="s">
        <v>208</v>
      </c>
      <c r="C696" s="244" t="s">
        <v>209</v>
      </c>
      <c r="D696" s="41"/>
      <c r="E696" s="41"/>
      <c r="F696" s="146" t="s">
        <v>209</v>
      </c>
      <c r="G696" s="147">
        <v>35.5</v>
      </c>
      <c r="H696" s="147"/>
      <c r="I696" s="147"/>
      <c r="J696" s="147"/>
      <c r="K696" s="147">
        <v>14.43</v>
      </c>
      <c r="L696" s="147"/>
      <c r="M696" s="147"/>
      <c r="N696" s="147"/>
      <c r="O696" s="147"/>
      <c r="P696" s="147"/>
      <c r="Q696" s="724">
        <v>2.85</v>
      </c>
      <c r="R696" s="724">
        <v>1.35</v>
      </c>
      <c r="S696" s="152"/>
      <c r="T696" s="878">
        <f t="shared" si="77"/>
        <v>20.505899999999997</v>
      </c>
      <c r="U696" s="942"/>
      <c r="V696" s="13"/>
    </row>
    <row r="697" spans="1:23" s="13" customFormat="1" ht="76.150000000000006" customHeight="1" thickBot="1" x14ac:dyDescent="0.25">
      <c r="A697" s="353">
        <v>20</v>
      </c>
      <c r="B697" s="482" t="s">
        <v>478</v>
      </c>
      <c r="C697" s="274" t="s">
        <v>326</v>
      </c>
      <c r="D697" s="214"/>
      <c r="E697" s="214"/>
      <c r="F697" s="33" t="s">
        <v>326</v>
      </c>
      <c r="G697" s="94">
        <v>11.7</v>
      </c>
      <c r="H697" s="94"/>
      <c r="I697" s="94"/>
      <c r="J697" s="94">
        <v>11.7</v>
      </c>
      <c r="K697" s="94">
        <v>6.7</v>
      </c>
      <c r="L697" s="94"/>
      <c r="M697" s="94"/>
      <c r="N697" s="767">
        <v>4</v>
      </c>
      <c r="O697" s="94"/>
      <c r="P697" s="94"/>
      <c r="Q697" s="65">
        <v>2.85</v>
      </c>
      <c r="R697" s="99">
        <v>1.35</v>
      </c>
      <c r="S697" s="34"/>
      <c r="T697" s="987">
        <f t="shared" ref="T697" si="78">SUM(K697:M697)*1.13+SUM(O697:R697)</f>
        <v>11.771000000000001</v>
      </c>
      <c r="U697" s="982"/>
      <c r="V697" s="283"/>
    </row>
    <row r="698" spans="1:23" s="13" customFormat="1" ht="50.1" customHeight="1" x14ac:dyDescent="0.2">
      <c r="A698" s="1323">
        <v>21</v>
      </c>
      <c r="B698" s="1151" t="s">
        <v>914</v>
      </c>
      <c r="C698" s="382" t="s">
        <v>1009</v>
      </c>
      <c r="D698" s="853"/>
      <c r="E698" s="822"/>
      <c r="F698" s="384" t="s">
        <v>930</v>
      </c>
      <c r="G698" s="45">
        <v>10</v>
      </c>
      <c r="H698" s="45"/>
      <c r="I698" s="45"/>
      <c r="J698" s="67">
        <v>10</v>
      </c>
      <c r="K698" s="45">
        <v>3.8</v>
      </c>
      <c r="L698" s="45"/>
      <c r="M698" s="45"/>
      <c r="N698" s="735">
        <v>2</v>
      </c>
      <c r="O698" s="45"/>
      <c r="P698" s="45"/>
      <c r="Q698" s="720">
        <v>2.85</v>
      </c>
      <c r="R698" s="87"/>
      <c r="S698" s="29"/>
      <c r="T698" s="988">
        <f>SUM(K698:M698)*1.13+SUM(O698:R698)</f>
        <v>7.1440000000000001</v>
      </c>
      <c r="U698" s="940"/>
      <c r="V698" s="320"/>
    </row>
    <row r="699" spans="1:23" s="13" customFormat="1" ht="50.1" customHeight="1" thickBot="1" x14ac:dyDescent="0.25">
      <c r="A699" s="1325"/>
      <c r="B699" s="1153"/>
      <c r="C699" s="383" t="s">
        <v>1010</v>
      </c>
      <c r="D699" s="854"/>
      <c r="E699" s="823"/>
      <c r="F699" s="386" t="s">
        <v>929</v>
      </c>
      <c r="G699" s="47">
        <v>10</v>
      </c>
      <c r="H699" s="47"/>
      <c r="I699" s="47"/>
      <c r="J699" s="104">
        <v>10</v>
      </c>
      <c r="K699" s="47">
        <v>3.8</v>
      </c>
      <c r="L699" s="47"/>
      <c r="M699" s="47"/>
      <c r="N699" s="768">
        <v>2</v>
      </c>
      <c r="O699" s="47"/>
      <c r="P699" s="47"/>
      <c r="Q699" s="721">
        <v>2.85</v>
      </c>
      <c r="R699" s="92"/>
      <c r="S699" s="30"/>
      <c r="T699" s="914">
        <f t="shared" ref="T699:T700" si="79">SUM(K699:M699)*1.13+SUM(O699:R699)</f>
        <v>7.1440000000000001</v>
      </c>
      <c r="U699" s="941"/>
      <c r="V699" s="14"/>
    </row>
    <row r="700" spans="1:23" s="13" customFormat="1" ht="50.1" customHeight="1" thickBot="1" x14ac:dyDescent="0.25">
      <c r="A700" s="212">
        <v>22</v>
      </c>
      <c r="B700" s="483" t="s">
        <v>915</v>
      </c>
      <c r="C700" s="244" t="s">
        <v>1008</v>
      </c>
      <c r="D700" s="41"/>
      <c r="E700" s="214"/>
      <c r="F700" s="33"/>
      <c r="G700" s="94">
        <v>25</v>
      </c>
      <c r="H700" s="94"/>
      <c r="I700" s="94"/>
      <c r="J700" s="95"/>
      <c r="K700" s="94">
        <v>3.37</v>
      </c>
      <c r="L700" s="94"/>
      <c r="M700" s="94"/>
      <c r="N700" s="769"/>
      <c r="O700" s="94"/>
      <c r="P700" s="94"/>
      <c r="Q700" s="99">
        <v>2.85</v>
      </c>
      <c r="R700" s="99">
        <v>1.35</v>
      </c>
      <c r="S700" s="34"/>
      <c r="T700" s="988">
        <f t="shared" si="79"/>
        <v>8.0080999999999989</v>
      </c>
      <c r="U700" s="982"/>
      <c r="V700" s="14"/>
    </row>
    <row r="701" spans="1:23" ht="62.25" customHeight="1" thickBot="1" x14ac:dyDescent="0.25">
      <c r="A701" s="39">
        <v>23</v>
      </c>
      <c r="B701" s="77" t="s">
        <v>227</v>
      </c>
      <c r="C701" s="244" t="s">
        <v>228</v>
      </c>
      <c r="D701" s="41"/>
      <c r="E701" s="41"/>
      <c r="F701" s="146" t="s">
        <v>228</v>
      </c>
      <c r="G701" s="147">
        <v>10</v>
      </c>
      <c r="H701" s="147"/>
      <c r="I701" s="147"/>
      <c r="J701" s="147"/>
      <c r="K701" s="147">
        <v>10.15</v>
      </c>
      <c r="L701" s="147"/>
      <c r="M701" s="147"/>
      <c r="N701" s="147"/>
      <c r="O701" s="147"/>
      <c r="P701" s="147"/>
      <c r="Q701" s="724">
        <v>2.85</v>
      </c>
      <c r="R701" s="724">
        <v>1.35</v>
      </c>
      <c r="S701" s="152"/>
      <c r="T701" s="909">
        <f t="shared" si="77"/>
        <v>15.669499999999999</v>
      </c>
      <c r="U701" s="942"/>
      <c r="V701" s="13"/>
    </row>
    <row r="702" spans="1:23" ht="39.950000000000003" customHeight="1" x14ac:dyDescent="0.2">
      <c r="A702" s="1383">
        <v>24</v>
      </c>
      <c r="B702" s="1320" t="s">
        <v>938</v>
      </c>
      <c r="C702" s="514" t="s">
        <v>737</v>
      </c>
      <c r="D702" s="1330"/>
      <c r="E702" s="1330"/>
      <c r="F702" s="189" t="s">
        <v>737</v>
      </c>
      <c r="G702" s="172">
        <v>13.9</v>
      </c>
      <c r="H702" s="172"/>
      <c r="I702" s="172"/>
      <c r="J702" s="172"/>
      <c r="K702" s="172">
        <v>6.18</v>
      </c>
      <c r="L702" s="172"/>
      <c r="M702" s="172"/>
      <c r="N702" s="172"/>
      <c r="O702" s="172"/>
      <c r="P702" s="172"/>
      <c r="Q702" s="536">
        <v>2.85</v>
      </c>
      <c r="R702" s="536">
        <v>1.35</v>
      </c>
      <c r="S702" s="134"/>
      <c r="T702" s="873">
        <f t="shared" ref="T702" si="80">SUM(K702:M702)*1.13+SUM(O702:R702)</f>
        <v>11.183399999999999</v>
      </c>
      <c r="U702" s="937"/>
      <c r="V702" s="13"/>
    </row>
    <row r="703" spans="1:23" ht="39.950000000000003" customHeight="1" thickBot="1" x14ac:dyDescent="0.25">
      <c r="A703" s="1385"/>
      <c r="B703" s="1322"/>
      <c r="C703" s="516" t="s">
        <v>738</v>
      </c>
      <c r="D703" s="1332"/>
      <c r="E703" s="1332"/>
      <c r="F703" s="191" t="s">
        <v>738</v>
      </c>
      <c r="G703" s="209">
        <v>13.9</v>
      </c>
      <c r="H703" s="209"/>
      <c r="I703" s="209"/>
      <c r="J703" s="209"/>
      <c r="K703" s="209">
        <v>6.18</v>
      </c>
      <c r="L703" s="209"/>
      <c r="M703" s="209"/>
      <c r="N703" s="209"/>
      <c r="O703" s="209"/>
      <c r="P703" s="209"/>
      <c r="Q703" s="746">
        <v>2.85</v>
      </c>
      <c r="R703" s="746">
        <v>1.35</v>
      </c>
      <c r="S703" s="151"/>
      <c r="T703" s="878">
        <f>SUM(K703:M703)*1.13+SUM(O703:R703)</f>
        <v>11.183399999999999</v>
      </c>
      <c r="U703" s="939"/>
      <c r="V703" s="13"/>
    </row>
    <row r="704" spans="1:23" ht="39.950000000000003" customHeight="1" x14ac:dyDescent="0.2">
      <c r="A704" s="1247">
        <v>25</v>
      </c>
      <c r="B704" s="1320" t="s">
        <v>237</v>
      </c>
      <c r="C704" s="514" t="s">
        <v>748</v>
      </c>
      <c r="D704" s="1330"/>
      <c r="E704" s="1330"/>
      <c r="F704" s="189" t="s">
        <v>748</v>
      </c>
      <c r="G704" s="172">
        <v>20</v>
      </c>
      <c r="H704" s="172"/>
      <c r="I704" s="172"/>
      <c r="J704" s="172"/>
      <c r="K704" s="172">
        <v>8.51</v>
      </c>
      <c r="L704" s="172"/>
      <c r="M704" s="172"/>
      <c r="N704" s="172"/>
      <c r="O704" s="172"/>
      <c r="P704" s="172"/>
      <c r="Q704" s="536">
        <v>2.85</v>
      </c>
      <c r="R704" s="536">
        <v>1.35</v>
      </c>
      <c r="S704" s="134"/>
      <c r="T704" s="873">
        <f>SUM(K704:M704)*1.13+SUM(O704:R704)</f>
        <v>13.816299999999998</v>
      </c>
      <c r="U704" s="937"/>
      <c r="V704" s="13"/>
    </row>
    <row r="705" spans="1:22" ht="39.950000000000003" customHeight="1" thickBot="1" x14ac:dyDescent="0.25">
      <c r="A705" s="1248"/>
      <c r="B705" s="1322"/>
      <c r="C705" s="516" t="s">
        <v>1047</v>
      </c>
      <c r="D705" s="1332"/>
      <c r="E705" s="1332"/>
      <c r="F705" s="191" t="s">
        <v>1047</v>
      </c>
      <c r="G705" s="209">
        <v>20</v>
      </c>
      <c r="H705" s="209"/>
      <c r="I705" s="209"/>
      <c r="J705" s="209"/>
      <c r="K705" s="209">
        <v>8.51</v>
      </c>
      <c r="L705" s="209"/>
      <c r="M705" s="209"/>
      <c r="N705" s="209"/>
      <c r="O705" s="209"/>
      <c r="P705" s="209"/>
      <c r="Q705" s="746">
        <v>2.85</v>
      </c>
      <c r="R705" s="746">
        <v>1.35</v>
      </c>
      <c r="S705" s="151"/>
      <c r="T705" s="878">
        <f>SUM(K705:M705)*1.13+SUM(O705:R705)</f>
        <v>13.816299999999998</v>
      </c>
      <c r="U705" s="939"/>
      <c r="V705" s="13"/>
    </row>
    <row r="706" spans="1:22" ht="39.950000000000003" customHeight="1" x14ac:dyDescent="0.2">
      <c r="A706" s="1247">
        <v>26</v>
      </c>
      <c r="B706" s="1320" t="s">
        <v>249</v>
      </c>
      <c r="C706" s="247" t="s">
        <v>250</v>
      </c>
      <c r="D706" s="196"/>
      <c r="E706" s="196"/>
      <c r="F706" s="189" t="s">
        <v>250</v>
      </c>
      <c r="G706" s="172">
        <v>19.89</v>
      </c>
      <c r="H706" s="172"/>
      <c r="I706" s="172"/>
      <c r="J706" s="172"/>
      <c r="K706" s="172">
        <v>6.63</v>
      </c>
      <c r="L706" s="172"/>
      <c r="M706" s="172"/>
      <c r="N706" s="172"/>
      <c r="O706" s="659">
        <v>0.4</v>
      </c>
      <c r="P706" s="659">
        <v>1.63</v>
      </c>
      <c r="Q706" s="536">
        <v>2.85</v>
      </c>
      <c r="R706" s="536">
        <v>0.40500000000000003</v>
      </c>
      <c r="S706" s="134"/>
      <c r="T706" s="877">
        <f>SUM(K706:M706)*1.13+SUM(O706:R706)</f>
        <v>12.776899999999999</v>
      </c>
      <c r="U706" s="937"/>
      <c r="V706" s="13"/>
    </row>
    <row r="707" spans="1:22" ht="39.950000000000003" customHeight="1" x14ac:dyDescent="0.2">
      <c r="A707" s="1308"/>
      <c r="B707" s="1321"/>
      <c r="C707" s="515" t="s">
        <v>767</v>
      </c>
      <c r="D707" s="1331"/>
      <c r="E707" s="1331"/>
      <c r="F707" s="190" t="s">
        <v>767</v>
      </c>
      <c r="G707" s="208">
        <v>19.89</v>
      </c>
      <c r="H707" s="208"/>
      <c r="I707" s="208"/>
      <c r="J707" s="208"/>
      <c r="K707" s="208">
        <v>6.63</v>
      </c>
      <c r="L707" s="208"/>
      <c r="M707" s="208"/>
      <c r="N707" s="208"/>
      <c r="O707" s="656">
        <v>0.4</v>
      </c>
      <c r="P707" s="208"/>
      <c r="Q707" s="570">
        <v>2.85</v>
      </c>
      <c r="R707" s="570">
        <v>1.35</v>
      </c>
      <c r="S707" s="135"/>
      <c r="T707" s="755">
        <f t="shared" ref="T707:T720" si="81">SUM(K707:M707)*1.13+SUM(O707:R707)</f>
        <v>12.091899999999999</v>
      </c>
      <c r="U707" s="938"/>
      <c r="V707" s="13"/>
    </row>
    <row r="708" spans="1:22" ht="39.950000000000003" customHeight="1" x14ac:dyDescent="0.2">
      <c r="A708" s="1308"/>
      <c r="B708" s="1321"/>
      <c r="C708" s="515" t="s">
        <v>768</v>
      </c>
      <c r="D708" s="1331"/>
      <c r="E708" s="1331"/>
      <c r="F708" s="190" t="s">
        <v>768</v>
      </c>
      <c r="G708" s="208">
        <v>19.89</v>
      </c>
      <c r="H708" s="208"/>
      <c r="I708" s="208"/>
      <c r="J708" s="208"/>
      <c r="K708" s="208">
        <v>6.63</v>
      </c>
      <c r="L708" s="208"/>
      <c r="M708" s="208"/>
      <c r="N708" s="208"/>
      <c r="O708" s="656">
        <v>0.4</v>
      </c>
      <c r="P708" s="208"/>
      <c r="Q708" s="570">
        <v>2.85</v>
      </c>
      <c r="R708" s="570">
        <v>1.35</v>
      </c>
      <c r="S708" s="135"/>
      <c r="T708" s="755">
        <f t="shared" si="81"/>
        <v>12.091899999999999</v>
      </c>
      <c r="U708" s="938"/>
      <c r="V708" s="13"/>
    </row>
    <row r="709" spans="1:22" ht="39.950000000000003" customHeight="1" x14ac:dyDescent="0.2">
      <c r="A709" s="1308"/>
      <c r="B709" s="1321"/>
      <c r="C709" s="515" t="s">
        <v>769</v>
      </c>
      <c r="D709" s="1331"/>
      <c r="E709" s="1331"/>
      <c r="F709" s="190" t="s">
        <v>769</v>
      </c>
      <c r="G709" s="208">
        <v>19.89</v>
      </c>
      <c r="H709" s="208"/>
      <c r="I709" s="208"/>
      <c r="J709" s="208"/>
      <c r="K709" s="208">
        <v>6.63</v>
      </c>
      <c r="L709" s="208"/>
      <c r="M709" s="208"/>
      <c r="N709" s="208"/>
      <c r="O709" s="656">
        <v>0.4</v>
      </c>
      <c r="P709" s="208"/>
      <c r="Q709" s="570">
        <v>2.85</v>
      </c>
      <c r="R709" s="570">
        <v>1.35</v>
      </c>
      <c r="S709" s="135"/>
      <c r="T709" s="755">
        <f t="shared" si="81"/>
        <v>12.091899999999999</v>
      </c>
      <c r="U709" s="938"/>
      <c r="V709" s="13"/>
    </row>
    <row r="710" spans="1:22" ht="39.950000000000003" customHeight="1" x14ac:dyDescent="0.2">
      <c r="A710" s="1308"/>
      <c r="B710" s="1321"/>
      <c r="C710" s="515" t="s">
        <v>770</v>
      </c>
      <c r="D710" s="1331"/>
      <c r="E710" s="1331"/>
      <c r="F710" s="190" t="s">
        <v>770</v>
      </c>
      <c r="G710" s="208">
        <v>19.89</v>
      </c>
      <c r="H710" s="208"/>
      <c r="I710" s="208"/>
      <c r="J710" s="208"/>
      <c r="K710" s="208">
        <v>6.63</v>
      </c>
      <c r="L710" s="208"/>
      <c r="M710" s="208"/>
      <c r="N710" s="208"/>
      <c r="O710" s="656">
        <v>0.4</v>
      </c>
      <c r="P710" s="208"/>
      <c r="Q710" s="570">
        <v>2.85</v>
      </c>
      <c r="R710" s="570">
        <v>1.35</v>
      </c>
      <c r="S710" s="135"/>
      <c r="T710" s="755">
        <f t="shared" si="81"/>
        <v>12.091899999999999</v>
      </c>
      <c r="U710" s="938"/>
      <c r="V710" s="13"/>
    </row>
    <row r="711" spans="1:22" ht="39.950000000000003" customHeight="1" x14ac:dyDescent="0.2">
      <c r="A711" s="1308"/>
      <c r="B711" s="1321"/>
      <c r="C711" s="515" t="s">
        <v>771</v>
      </c>
      <c r="D711" s="1331"/>
      <c r="E711" s="1331"/>
      <c r="F711" s="190" t="s">
        <v>771</v>
      </c>
      <c r="G711" s="208">
        <v>19.89</v>
      </c>
      <c r="H711" s="208"/>
      <c r="I711" s="208"/>
      <c r="J711" s="208"/>
      <c r="K711" s="208">
        <v>6.63</v>
      </c>
      <c r="L711" s="208"/>
      <c r="M711" s="208"/>
      <c r="N711" s="208"/>
      <c r="O711" s="656">
        <v>0.4</v>
      </c>
      <c r="P711" s="208"/>
      <c r="Q711" s="570">
        <v>2.85</v>
      </c>
      <c r="R711" s="570">
        <v>1.35</v>
      </c>
      <c r="S711" s="135"/>
      <c r="T711" s="755">
        <f t="shared" si="81"/>
        <v>12.091899999999999</v>
      </c>
      <c r="U711" s="938"/>
      <c r="V711" s="13"/>
    </row>
    <row r="712" spans="1:22" ht="39.950000000000003" customHeight="1" x14ac:dyDescent="0.2">
      <c r="A712" s="1308"/>
      <c r="B712" s="1321"/>
      <c r="C712" s="515" t="s">
        <v>772</v>
      </c>
      <c r="D712" s="1331"/>
      <c r="E712" s="1331"/>
      <c r="F712" s="190" t="s">
        <v>772</v>
      </c>
      <c r="G712" s="208">
        <v>19.89</v>
      </c>
      <c r="H712" s="208"/>
      <c r="I712" s="208"/>
      <c r="J712" s="208"/>
      <c r="K712" s="208">
        <v>6.63</v>
      </c>
      <c r="L712" s="208"/>
      <c r="M712" s="208"/>
      <c r="N712" s="208"/>
      <c r="O712" s="656">
        <v>3</v>
      </c>
      <c r="P712" s="208"/>
      <c r="Q712" s="570">
        <v>2.85</v>
      </c>
      <c r="R712" s="570">
        <v>1.35</v>
      </c>
      <c r="S712" s="135"/>
      <c r="T712" s="755">
        <f t="shared" si="81"/>
        <v>14.691899999999999</v>
      </c>
      <c r="U712" s="938"/>
      <c r="V712" s="13"/>
    </row>
    <row r="713" spans="1:22" ht="39.950000000000003" customHeight="1" x14ac:dyDescent="0.2">
      <c r="A713" s="1308"/>
      <c r="B713" s="1321"/>
      <c r="C713" s="515" t="s">
        <v>773</v>
      </c>
      <c r="D713" s="1331"/>
      <c r="E713" s="1331"/>
      <c r="F713" s="190" t="s">
        <v>773</v>
      </c>
      <c r="G713" s="208">
        <v>19.89</v>
      </c>
      <c r="H713" s="208"/>
      <c r="I713" s="208"/>
      <c r="J713" s="208"/>
      <c r="K713" s="208">
        <v>6.63</v>
      </c>
      <c r="L713" s="208"/>
      <c r="M713" s="208"/>
      <c r="N713" s="208"/>
      <c r="O713" s="656">
        <v>0.4</v>
      </c>
      <c r="P713" s="208"/>
      <c r="Q713" s="570">
        <v>2.85</v>
      </c>
      <c r="R713" s="570">
        <v>1.35</v>
      </c>
      <c r="S713" s="135"/>
      <c r="T713" s="755">
        <f t="shared" si="81"/>
        <v>12.091899999999999</v>
      </c>
      <c r="U713" s="938"/>
      <c r="V713" s="13"/>
    </row>
    <row r="714" spans="1:22" ht="39.950000000000003" customHeight="1" x14ac:dyDescent="0.2">
      <c r="A714" s="1308"/>
      <c r="B714" s="1321"/>
      <c r="C714" s="515" t="s">
        <v>363</v>
      </c>
      <c r="D714" s="1331"/>
      <c r="E714" s="1331"/>
      <c r="F714" s="190" t="s">
        <v>363</v>
      </c>
      <c r="G714" s="208">
        <v>19.89</v>
      </c>
      <c r="H714" s="208"/>
      <c r="I714" s="208"/>
      <c r="J714" s="208"/>
      <c r="K714" s="208">
        <v>6.63</v>
      </c>
      <c r="L714" s="208"/>
      <c r="M714" s="208"/>
      <c r="N714" s="208"/>
      <c r="O714" s="656">
        <v>0.4</v>
      </c>
      <c r="P714" s="208"/>
      <c r="Q714" s="570">
        <v>2.85</v>
      </c>
      <c r="R714" s="570">
        <v>1.35</v>
      </c>
      <c r="S714" s="135"/>
      <c r="T714" s="755">
        <f t="shared" si="81"/>
        <v>12.091899999999999</v>
      </c>
      <c r="U714" s="938"/>
      <c r="V714" s="13"/>
    </row>
    <row r="715" spans="1:22" ht="39.950000000000003" customHeight="1" x14ac:dyDescent="0.2">
      <c r="A715" s="1308"/>
      <c r="B715" s="1321"/>
      <c r="C715" s="515" t="s">
        <v>774</v>
      </c>
      <c r="D715" s="1331"/>
      <c r="E715" s="1331"/>
      <c r="F715" s="190" t="s">
        <v>774</v>
      </c>
      <c r="G715" s="208">
        <v>19.89</v>
      </c>
      <c r="H715" s="208"/>
      <c r="I715" s="208"/>
      <c r="J715" s="208"/>
      <c r="K715" s="208">
        <v>6.63</v>
      </c>
      <c r="L715" s="208"/>
      <c r="M715" s="208"/>
      <c r="N715" s="208"/>
      <c r="O715" s="656">
        <v>0.4</v>
      </c>
      <c r="P715" s="208"/>
      <c r="Q715" s="570">
        <v>2.85</v>
      </c>
      <c r="R715" s="570">
        <v>1.35</v>
      </c>
      <c r="S715" s="135"/>
      <c r="T715" s="755">
        <f t="shared" si="81"/>
        <v>12.091899999999999</v>
      </c>
      <c r="U715" s="938"/>
      <c r="V715" s="13"/>
    </row>
    <row r="716" spans="1:22" ht="39.950000000000003" customHeight="1" x14ac:dyDescent="0.2">
      <c r="A716" s="1308"/>
      <c r="B716" s="1321"/>
      <c r="C716" s="515" t="s">
        <v>775</v>
      </c>
      <c r="D716" s="1331"/>
      <c r="E716" s="1331"/>
      <c r="F716" s="190" t="s">
        <v>775</v>
      </c>
      <c r="G716" s="208">
        <v>19.89</v>
      </c>
      <c r="H716" s="208"/>
      <c r="I716" s="208"/>
      <c r="J716" s="208"/>
      <c r="K716" s="208">
        <v>6.63</v>
      </c>
      <c r="L716" s="208"/>
      <c r="M716" s="208"/>
      <c r="N716" s="208"/>
      <c r="O716" s="208"/>
      <c r="P716" s="208"/>
      <c r="Q716" s="570">
        <v>2.85</v>
      </c>
      <c r="R716" s="570">
        <v>1.35</v>
      </c>
      <c r="S716" s="135"/>
      <c r="T716" s="755">
        <f t="shared" si="81"/>
        <v>11.6919</v>
      </c>
      <c r="U716" s="938"/>
      <c r="V716" s="13"/>
    </row>
    <row r="717" spans="1:22" ht="39.950000000000003" customHeight="1" x14ac:dyDescent="0.2">
      <c r="A717" s="1308"/>
      <c r="B717" s="1321"/>
      <c r="C717" s="515" t="s">
        <v>776</v>
      </c>
      <c r="D717" s="1331"/>
      <c r="E717" s="1331"/>
      <c r="F717" s="190" t="s">
        <v>776</v>
      </c>
      <c r="G717" s="208">
        <v>19.89</v>
      </c>
      <c r="H717" s="208"/>
      <c r="I717" s="208"/>
      <c r="J717" s="208"/>
      <c r="K717" s="208">
        <v>6.63</v>
      </c>
      <c r="L717" s="208"/>
      <c r="M717" s="208"/>
      <c r="N717" s="208"/>
      <c r="O717" s="656">
        <v>0.4</v>
      </c>
      <c r="P717" s="208"/>
      <c r="Q717" s="570">
        <v>2.85</v>
      </c>
      <c r="R717" s="570">
        <v>1.35</v>
      </c>
      <c r="S717" s="135"/>
      <c r="T717" s="755">
        <f t="shared" si="81"/>
        <v>12.091899999999999</v>
      </c>
      <c r="U717" s="938"/>
      <c r="V717" s="13"/>
    </row>
    <row r="718" spans="1:22" ht="39.950000000000003" customHeight="1" x14ac:dyDescent="0.2">
      <c r="A718" s="1308"/>
      <c r="B718" s="1321"/>
      <c r="C718" s="515" t="s">
        <v>777</v>
      </c>
      <c r="D718" s="1331"/>
      <c r="E718" s="1331"/>
      <c r="F718" s="190" t="s">
        <v>777</v>
      </c>
      <c r="G718" s="208">
        <v>19.89</v>
      </c>
      <c r="H718" s="208"/>
      <c r="I718" s="208"/>
      <c r="J718" s="208"/>
      <c r="K718" s="208">
        <v>6.63</v>
      </c>
      <c r="L718" s="208"/>
      <c r="M718" s="208"/>
      <c r="N718" s="208"/>
      <c r="O718" s="656">
        <v>0.4</v>
      </c>
      <c r="P718" s="208"/>
      <c r="Q718" s="570">
        <v>2.85</v>
      </c>
      <c r="R718" s="570">
        <v>1.35</v>
      </c>
      <c r="S718" s="135"/>
      <c r="T718" s="755">
        <f t="shared" si="81"/>
        <v>12.091899999999999</v>
      </c>
      <c r="U718" s="938"/>
      <c r="V718" s="13"/>
    </row>
    <row r="719" spans="1:22" ht="39.950000000000003" customHeight="1" x14ac:dyDescent="0.2">
      <c r="A719" s="1308"/>
      <c r="B719" s="1321"/>
      <c r="C719" s="515" t="s">
        <v>364</v>
      </c>
      <c r="D719" s="1331"/>
      <c r="E719" s="1331"/>
      <c r="F719" s="190" t="s">
        <v>364</v>
      </c>
      <c r="G719" s="208">
        <v>19.89</v>
      </c>
      <c r="H719" s="208"/>
      <c r="I719" s="208"/>
      <c r="J719" s="208"/>
      <c r="K719" s="208">
        <v>6.63</v>
      </c>
      <c r="L719" s="208"/>
      <c r="M719" s="208"/>
      <c r="N719" s="208"/>
      <c r="O719" s="656">
        <v>0.4</v>
      </c>
      <c r="P719" s="208"/>
      <c r="Q719" s="570">
        <v>2.85</v>
      </c>
      <c r="R719" s="570">
        <v>1.35</v>
      </c>
      <c r="S719" s="135"/>
      <c r="T719" s="755">
        <f t="shared" si="81"/>
        <v>12.091899999999999</v>
      </c>
      <c r="U719" s="938"/>
      <c r="V719" s="13"/>
    </row>
    <row r="720" spans="1:22" ht="39.950000000000003" customHeight="1" x14ac:dyDescent="0.2">
      <c r="A720" s="1308"/>
      <c r="B720" s="1321"/>
      <c r="C720" s="515" t="s">
        <v>778</v>
      </c>
      <c r="D720" s="1331"/>
      <c r="E720" s="1331"/>
      <c r="F720" s="190" t="s">
        <v>778</v>
      </c>
      <c r="G720" s="208">
        <v>19.89</v>
      </c>
      <c r="H720" s="208"/>
      <c r="I720" s="208"/>
      <c r="J720" s="208"/>
      <c r="K720" s="208">
        <v>6.63</v>
      </c>
      <c r="L720" s="208"/>
      <c r="M720" s="208"/>
      <c r="N720" s="208"/>
      <c r="O720" s="656">
        <v>0.4</v>
      </c>
      <c r="P720" s="208"/>
      <c r="Q720" s="570">
        <v>2.85</v>
      </c>
      <c r="R720" s="570">
        <v>1.35</v>
      </c>
      <c r="S720" s="135"/>
      <c r="T720" s="755">
        <f t="shared" si="81"/>
        <v>12.091899999999999</v>
      </c>
      <c r="U720" s="938"/>
      <c r="V720" s="13"/>
    </row>
    <row r="721" spans="1:23" ht="39.950000000000003" customHeight="1" thickBot="1" x14ac:dyDescent="0.25">
      <c r="A721" s="1248"/>
      <c r="B721" s="1322"/>
      <c r="C721" s="516" t="s">
        <v>779</v>
      </c>
      <c r="D721" s="1332"/>
      <c r="E721" s="1332"/>
      <c r="F721" s="191" t="s">
        <v>779</v>
      </c>
      <c r="G721" s="209">
        <v>19.89</v>
      </c>
      <c r="H721" s="209"/>
      <c r="I721" s="209"/>
      <c r="J721" s="209"/>
      <c r="K721" s="208">
        <v>6.63</v>
      </c>
      <c r="L721" s="209"/>
      <c r="M721" s="209"/>
      <c r="N721" s="209"/>
      <c r="O721" s="209"/>
      <c r="P721" s="209"/>
      <c r="Q721" s="746">
        <v>2.85</v>
      </c>
      <c r="R721" s="746">
        <v>1.35</v>
      </c>
      <c r="S721" s="151"/>
      <c r="T721" s="878">
        <f>SUM(K721:M721)*1.13+SUM(O721:R721)</f>
        <v>11.6919</v>
      </c>
      <c r="U721" s="939"/>
      <c r="V721" s="13"/>
    </row>
    <row r="722" spans="1:23" s="13" customFormat="1" ht="80.25" customHeight="1" thickBot="1" x14ac:dyDescent="0.25">
      <c r="A722" s="353">
        <v>27</v>
      </c>
      <c r="B722" s="483" t="s">
        <v>412</v>
      </c>
      <c r="C722" s="274" t="s">
        <v>135</v>
      </c>
      <c r="D722" s="222"/>
      <c r="E722" s="222"/>
      <c r="F722" s="56" t="s">
        <v>135</v>
      </c>
      <c r="G722" s="95">
        <v>13</v>
      </c>
      <c r="H722" s="94"/>
      <c r="I722" s="94"/>
      <c r="J722" s="770">
        <v>7.8</v>
      </c>
      <c r="K722" s="95">
        <v>4.75</v>
      </c>
      <c r="L722" s="94"/>
      <c r="M722" s="94"/>
      <c r="N722" s="771" t="s">
        <v>316</v>
      </c>
      <c r="O722" s="94"/>
      <c r="P722" s="94"/>
      <c r="Q722" s="65">
        <v>2.85</v>
      </c>
      <c r="R722" s="99">
        <v>1.35</v>
      </c>
      <c r="S722" s="34"/>
      <c r="T722" s="914">
        <f t="shared" ref="T722" si="82">SUM(K722:M722)*1.13+SUM(O722:R722)</f>
        <v>9.567499999999999</v>
      </c>
      <c r="U722" s="986"/>
      <c r="V722" s="641"/>
    </row>
    <row r="723" spans="1:23" ht="54.75" customHeight="1" thickBot="1" x14ac:dyDescent="0.25">
      <c r="A723" s="39">
        <v>28</v>
      </c>
      <c r="B723" s="77" t="s">
        <v>279</v>
      </c>
      <c r="C723" s="244" t="s">
        <v>280</v>
      </c>
      <c r="D723" s="41"/>
      <c r="E723" s="41"/>
      <c r="F723" s="146" t="s">
        <v>280</v>
      </c>
      <c r="G723" s="147">
        <v>15</v>
      </c>
      <c r="H723" s="147"/>
      <c r="I723" s="147"/>
      <c r="J723" s="147"/>
      <c r="K723" s="147">
        <v>3.65</v>
      </c>
      <c r="L723" s="147"/>
      <c r="M723" s="147"/>
      <c r="N723" s="147"/>
      <c r="O723" s="147"/>
      <c r="P723" s="147"/>
      <c r="Q723" s="724">
        <v>2.85</v>
      </c>
      <c r="R723" s="724">
        <v>1.35</v>
      </c>
      <c r="S723" s="152"/>
      <c r="T723" s="878">
        <f t="shared" ref="T723:T725" si="83">SUM(K723:M723)*1.13+SUM(O723:R723)</f>
        <v>8.3245000000000005</v>
      </c>
      <c r="U723" s="942"/>
      <c r="V723" s="13"/>
    </row>
    <row r="724" spans="1:23" s="5" customFormat="1" ht="79.5" customHeight="1" thickBot="1" x14ac:dyDescent="0.25">
      <c r="A724" s="39">
        <v>29</v>
      </c>
      <c r="B724" s="85" t="s">
        <v>474</v>
      </c>
      <c r="C724" s="248" t="s">
        <v>1044</v>
      </c>
      <c r="D724" s="41"/>
      <c r="E724" s="41"/>
      <c r="F724" s="146" t="s">
        <v>1044</v>
      </c>
      <c r="G724" s="162" t="s">
        <v>26</v>
      </c>
      <c r="H724" s="147"/>
      <c r="I724" s="147"/>
      <c r="J724" s="147"/>
      <c r="K724" s="147">
        <v>9.5</v>
      </c>
      <c r="L724" s="147"/>
      <c r="M724" s="147"/>
      <c r="N724" s="147"/>
      <c r="O724" s="147"/>
      <c r="P724" s="147"/>
      <c r="Q724" s="724">
        <v>2.85</v>
      </c>
      <c r="R724" s="724">
        <v>1.35</v>
      </c>
      <c r="S724" s="158"/>
      <c r="T724" s="878">
        <f t="shared" si="83"/>
        <v>14.934999999999999</v>
      </c>
      <c r="U724" s="982"/>
      <c r="V724" s="13"/>
      <c r="W724" s="3"/>
    </row>
    <row r="725" spans="1:23" ht="39.950000000000003" customHeight="1" thickBot="1" x14ac:dyDescent="0.25">
      <c r="A725" s="39">
        <v>30</v>
      </c>
      <c r="B725" s="77" t="s">
        <v>290</v>
      </c>
      <c r="C725" s="244" t="s">
        <v>291</v>
      </c>
      <c r="D725" s="41"/>
      <c r="E725" s="41"/>
      <c r="F725" s="146" t="s">
        <v>291</v>
      </c>
      <c r="G725" s="147">
        <v>40</v>
      </c>
      <c r="H725" s="147"/>
      <c r="I725" s="147"/>
      <c r="J725" s="147"/>
      <c r="K725" s="147">
        <v>9</v>
      </c>
      <c r="L725" s="147"/>
      <c r="M725" s="147"/>
      <c r="N725" s="147"/>
      <c r="O725" s="147"/>
      <c r="P725" s="147"/>
      <c r="Q725" s="763">
        <v>2.85</v>
      </c>
      <c r="R725" s="724">
        <v>1.35</v>
      </c>
      <c r="S725" s="152"/>
      <c r="T725" s="878">
        <f t="shared" si="83"/>
        <v>14.369999999999997</v>
      </c>
      <c r="U725" s="942"/>
      <c r="V725" s="13"/>
    </row>
    <row r="726" spans="1:23" ht="39.950000000000003" customHeight="1" x14ac:dyDescent="0.2">
      <c r="A726" s="1247">
        <v>31</v>
      </c>
      <c r="B726" s="1306" t="s">
        <v>983</v>
      </c>
      <c r="C726" s="247" t="s">
        <v>296</v>
      </c>
      <c r="D726" s="853"/>
      <c r="E726" s="853"/>
      <c r="F726" s="189" t="s">
        <v>296</v>
      </c>
      <c r="G726" s="172">
        <v>12</v>
      </c>
      <c r="H726" s="172"/>
      <c r="I726" s="172"/>
      <c r="J726" s="172"/>
      <c r="K726" s="172">
        <v>11.41</v>
      </c>
      <c r="L726" s="172"/>
      <c r="M726" s="172"/>
      <c r="N726" s="172"/>
      <c r="O726" s="172"/>
      <c r="P726" s="659">
        <v>2.64</v>
      </c>
      <c r="Q726" s="536">
        <v>2.85</v>
      </c>
      <c r="R726" s="536">
        <v>1.35</v>
      </c>
      <c r="S726" s="134"/>
      <c r="T726" s="877">
        <f>SUM(K726:M726)*1.13+SUM(O726:R726)</f>
        <v>19.7333</v>
      </c>
      <c r="U726" s="1361" t="s">
        <v>984</v>
      </c>
      <c r="V726" s="13"/>
    </row>
    <row r="727" spans="1:23" ht="39.950000000000003" customHeight="1" x14ac:dyDescent="0.2">
      <c r="A727" s="1308"/>
      <c r="B727" s="1377"/>
      <c r="C727" s="515" t="s">
        <v>702</v>
      </c>
      <c r="D727" s="1329"/>
      <c r="E727" s="1329"/>
      <c r="F727" s="190" t="s">
        <v>702</v>
      </c>
      <c r="G727" s="208">
        <v>12</v>
      </c>
      <c r="H727" s="208"/>
      <c r="I727" s="208"/>
      <c r="J727" s="208"/>
      <c r="K727" s="208">
        <v>11.41</v>
      </c>
      <c r="L727" s="208"/>
      <c r="M727" s="208"/>
      <c r="N727" s="208"/>
      <c r="O727" s="208"/>
      <c r="P727" s="656">
        <v>2.64</v>
      </c>
      <c r="Q727" s="744">
        <v>2.85</v>
      </c>
      <c r="R727" s="570">
        <v>1.35</v>
      </c>
      <c r="S727" s="135"/>
      <c r="T727" s="755">
        <f t="shared" ref="T727:T732" si="84">SUM(K727:M727)*1.13+SUM(O727:R727)</f>
        <v>19.7333</v>
      </c>
      <c r="U727" s="1362"/>
      <c r="V727" s="13"/>
    </row>
    <row r="728" spans="1:23" ht="39.950000000000003" customHeight="1" x14ac:dyDescent="0.2">
      <c r="A728" s="1308"/>
      <c r="B728" s="1377"/>
      <c r="C728" s="515" t="s">
        <v>23</v>
      </c>
      <c r="D728" s="1331"/>
      <c r="E728" s="1331"/>
      <c r="F728" s="190" t="s">
        <v>23</v>
      </c>
      <c r="G728" s="208">
        <v>12</v>
      </c>
      <c r="H728" s="208"/>
      <c r="I728" s="208"/>
      <c r="J728" s="208"/>
      <c r="K728" s="208">
        <v>11.41</v>
      </c>
      <c r="L728" s="208"/>
      <c r="M728" s="208"/>
      <c r="N728" s="208"/>
      <c r="O728" s="656">
        <v>1</v>
      </c>
      <c r="P728" s="656">
        <v>5.64</v>
      </c>
      <c r="Q728" s="744">
        <v>2.85</v>
      </c>
      <c r="R728" s="570">
        <v>1.35</v>
      </c>
      <c r="S728" s="135"/>
      <c r="T728" s="755">
        <f t="shared" si="84"/>
        <v>23.7333</v>
      </c>
      <c r="U728" s="1362"/>
      <c r="V728" s="13"/>
    </row>
    <row r="729" spans="1:23" ht="39.950000000000003" customHeight="1" x14ac:dyDescent="0.2">
      <c r="A729" s="1308"/>
      <c r="B729" s="1377"/>
      <c r="C729" s="515" t="s">
        <v>841</v>
      </c>
      <c r="D729" s="1331"/>
      <c r="E729" s="1331"/>
      <c r="F729" s="190" t="s">
        <v>841</v>
      </c>
      <c r="G729" s="208">
        <v>12</v>
      </c>
      <c r="H729" s="208"/>
      <c r="I729" s="208"/>
      <c r="J729" s="208"/>
      <c r="K729" s="208">
        <v>11.41</v>
      </c>
      <c r="L729" s="208"/>
      <c r="M729" s="208"/>
      <c r="N729" s="208"/>
      <c r="O729" s="656">
        <v>1</v>
      </c>
      <c r="P729" s="208"/>
      <c r="Q729" s="744">
        <v>2.85</v>
      </c>
      <c r="R729" s="570">
        <v>1.35</v>
      </c>
      <c r="S729" s="135"/>
      <c r="T729" s="755">
        <f t="shared" si="84"/>
        <v>18.093299999999999</v>
      </c>
      <c r="U729" s="1362"/>
      <c r="V729" s="13"/>
    </row>
    <row r="730" spans="1:23" ht="39.950000000000003" customHeight="1" x14ac:dyDescent="0.2">
      <c r="A730" s="1308"/>
      <c r="B730" s="1377"/>
      <c r="C730" s="515" t="s">
        <v>842</v>
      </c>
      <c r="D730" s="1331"/>
      <c r="E730" s="1331"/>
      <c r="F730" s="190" t="s">
        <v>842</v>
      </c>
      <c r="G730" s="208">
        <v>12</v>
      </c>
      <c r="H730" s="208"/>
      <c r="I730" s="208"/>
      <c r="J730" s="208"/>
      <c r="K730" s="208">
        <v>11.41</v>
      </c>
      <c r="L730" s="208"/>
      <c r="M730" s="208"/>
      <c r="N730" s="208"/>
      <c r="O730" s="656">
        <v>1</v>
      </c>
      <c r="P730" s="208"/>
      <c r="Q730" s="744">
        <v>2.85</v>
      </c>
      <c r="R730" s="570">
        <v>1.35</v>
      </c>
      <c r="S730" s="135"/>
      <c r="T730" s="755">
        <f t="shared" si="84"/>
        <v>18.093299999999999</v>
      </c>
      <c r="U730" s="1362"/>
      <c r="V730" s="13"/>
    </row>
    <row r="731" spans="1:23" ht="39.950000000000003" customHeight="1" x14ac:dyDescent="0.2">
      <c r="A731" s="1308"/>
      <c r="B731" s="1377"/>
      <c r="C731" s="515" t="s">
        <v>843</v>
      </c>
      <c r="D731" s="1331"/>
      <c r="E731" s="1331"/>
      <c r="F731" s="190" t="s">
        <v>843</v>
      </c>
      <c r="G731" s="208">
        <v>12</v>
      </c>
      <c r="H731" s="208"/>
      <c r="I731" s="208"/>
      <c r="J731" s="208"/>
      <c r="K731" s="208">
        <v>11.41</v>
      </c>
      <c r="L731" s="208"/>
      <c r="M731" s="208"/>
      <c r="N731" s="208"/>
      <c r="O731" s="208"/>
      <c r="P731" s="656">
        <v>2.8</v>
      </c>
      <c r="Q731" s="744">
        <v>2.85</v>
      </c>
      <c r="R731" s="570">
        <v>1.35</v>
      </c>
      <c r="S731" s="135"/>
      <c r="T731" s="755">
        <f t="shared" si="84"/>
        <v>19.893299999999996</v>
      </c>
      <c r="U731" s="1362"/>
      <c r="V731" s="13"/>
    </row>
    <row r="732" spans="1:23" ht="39.950000000000003" customHeight="1" x14ac:dyDescent="0.2">
      <c r="A732" s="1308"/>
      <c r="B732" s="1377"/>
      <c r="C732" s="515" t="s">
        <v>844</v>
      </c>
      <c r="D732" s="1331"/>
      <c r="E732" s="1331"/>
      <c r="F732" s="190" t="s">
        <v>844</v>
      </c>
      <c r="G732" s="208">
        <v>12</v>
      </c>
      <c r="H732" s="208"/>
      <c r="I732" s="208"/>
      <c r="J732" s="208"/>
      <c r="K732" s="208">
        <v>11.41</v>
      </c>
      <c r="L732" s="208"/>
      <c r="M732" s="208"/>
      <c r="N732" s="208"/>
      <c r="O732" s="656">
        <v>1</v>
      </c>
      <c r="P732" s="208"/>
      <c r="Q732" s="744">
        <v>2.85</v>
      </c>
      <c r="R732" s="570">
        <v>1.35</v>
      </c>
      <c r="S732" s="135"/>
      <c r="T732" s="755">
        <f t="shared" si="84"/>
        <v>18.093299999999999</v>
      </c>
      <c r="U732" s="1362"/>
      <c r="V732" s="13"/>
    </row>
    <row r="733" spans="1:23" ht="39.950000000000003" customHeight="1" thickBot="1" x14ac:dyDescent="0.25">
      <c r="A733" s="1248"/>
      <c r="B733" s="1307"/>
      <c r="C733" s="516" t="s">
        <v>703</v>
      </c>
      <c r="D733" s="1332"/>
      <c r="E733" s="1332"/>
      <c r="F733" s="191" t="s">
        <v>703</v>
      </c>
      <c r="G733" s="209">
        <v>12</v>
      </c>
      <c r="H733" s="209"/>
      <c r="I733" s="209"/>
      <c r="J733" s="209"/>
      <c r="K733" s="209">
        <v>11.41</v>
      </c>
      <c r="L733" s="209"/>
      <c r="M733" s="209"/>
      <c r="N733" s="209"/>
      <c r="O733" s="658">
        <v>1</v>
      </c>
      <c r="P733" s="209"/>
      <c r="Q733" s="745">
        <v>2.85</v>
      </c>
      <c r="R733" s="746">
        <v>1.35</v>
      </c>
      <c r="S733" s="151"/>
      <c r="T733" s="878">
        <f>SUM(K733:M733)*1.13+SUM(O733:R733)</f>
        <v>18.093299999999999</v>
      </c>
      <c r="U733" s="1363"/>
      <c r="V733" s="13"/>
    </row>
    <row r="734" spans="1:23" ht="30.75" thickBot="1" x14ac:dyDescent="0.25">
      <c r="A734" s="212">
        <v>32</v>
      </c>
      <c r="B734" s="352" t="s">
        <v>1025</v>
      </c>
      <c r="C734" s="244" t="s">
        <v>292</v>
      </c>
      <c r="D734" s="41"/>
      <c r="E734" s="41"/>
      <c r="F734" s="146" t="s">
        <v>292</v>
      </c>
      <c r="G734" s="147">
        <v>20</v>
      </c>
      <c r="H734" s="147"/>
      <c r="I734" s="147"/>
      <c r="J734" s="147"/>
      <c r="K734" s="147">
        <v>8.57</v>
      </c>
      <c r="L734" s="209"/>
      <c r="M734" s="147">
        <v>6</v>
      </c>
      <c r="N734" s="147"/>
      <c r="O734" s="147"/>
      <c r="P734" s="147"/>
      <c r="Q734" s="724">
        <v>2.85</v>
      </c>
      <c r="R734" s="724">
        <v>1.35</v>
      </c>
      <c r="S734" s="152"/>
      <c r="T734" s="755">
        <f>SUM(K734:M734)*1.13+SUM(O734:R734)</f>
        <v>20.664099999999998</v>
      </c>
      <c r="U734" s="942"/>
      <c r="V734" s="13"/>
    </row>
    <row r="735" spans="1:23" ht="45.75" thickBot="1" x14ac:dyDescent="0.25">
      <c r="A735" s="828">
        <v>33</v>
      </c>
      <c r="B735" s="229" t="s">
        <v>307</v>
      </c>
      <c r="C735" s="249" t="s">
        <v>1140</v>
      </c>
      <c r="D735" s="230"/>
      <c r="E735" s="230"/>
      <c r="F735" s="133" t="s">
        <v>1140</v>
      </c>
      <c r="G735" s="532">
        <v>25.83</v>
      </c>
      <c r="H735" s="532"/>
      <c r="I735" s="532"/>
      <c r="J735" s="532"/>
      <c r="K735" s="532">
        <v>10.66</v>
      </c>
      <c r="L735" s="532"/>
      <c r="M735" s="532"/>
      <c r="N735" s="532"/>
      <c r="O735" s="532"/>
      <c r="P735" s="532"/>
      <c r="Q735" s="569">
        <v>2.85</v>
      </c>
      <c r="R735" s="569">
        <v>1.35</v>
      </c>
      <c r="S735" s="132"/>
      <c r="T735" s="872">
        <f>SUM(K735:M735)*1.13+SUM(O735:R735)</f>
        <v>16.245799999999999</v>
      </c>
      <c r="U735" s="943"/>
      <c r="V735" s="13"/>
    </row>
    <row r="736" spans="1:23" ht="39.950000000000003" customHeight="1" thickBot="1" x14ac:dyDescent="0.25">
      <c r="A736" s="39">
        <v>34</v>
      </c>
      <c r="B736" s="979" t="s">
        <v>309</v>
      </c>
      <c r="C736" s="244" t="s">
        <v>1135</v>
      </c>
      <c r="D736" s="41"/>
      <c r="E736" s="41"/>
      <c r="F736" s="146" t="s">
        <v>1136</v>
      </c>
      <c r="G736" s="147">
        <v>12</v>
      </c>
      <c r="H736" s="147"/>
      <c r="I736" s="147"/>
      <c r="J736" s="147"/>
      <c r="K736" s="147">
        <v>5.5</v>
      </c>
      <c r="L736" s="147"/>
      <c r="M736" s="147"/>
      <c r="N736" s="147"/>
      <c r="O736" s="147"/>
      <c r="P736" s="147"/>
      <c r="Q736" s="724">
        <v>2.85</v>
      </c>
      <c r="R736" s="724">
        <v>1.35</v>
      </c>
      <c r="S736" s="980"/>
      <c r="T736" s="909">
        <f>SUM(K736:M736)*1.13+SUM(O736:R736)</f>
        <v>10.414999999999999</v>
      </c>
      <c r="U736" s="880"/>
      <c r="V736" s="13"/>
    </row>
    <row r="737" spans="1:23" ht="39.950000000000003" customHeight="1" x14ac:dyDescent="0.2">
      <c r="A737" s="1006"/>
      <c r="B737" s="2"/>
      <c r="C737" s="443"/>
      <c r="D737" s="325"/>
      <c r="E737" s="443"/>
      <c r="F737" s="677"/>
      <c r="G737" s="325"/>
      <c r="H737" s="443"/>
      <c r="I737" s="443"/>
      <c r="J737" s="325"/>
      <c r="K737" s="443"/>
      <c r="L737" s="443"/>
      <c r="M737" s="325"/>
      <c r="N737" s="443"/>
      <c r="O737" s="443"/>
      <c r="P737" s="325"/>
      <c r="Q737" s="443"/>
      <c r="R737" s="443"/>
      <c r="S737" s="325"/>
      <c r="T737" s="442"/>
      <c r="U737" s="443"/>
      <c r="V737" s="13"/>
    </row>
    <row r="738" spans="1:23" ht="39.950000000000003" customHeight="1" x14ac:dyDescent="0.2">
      <c r="A738" s="11"/>
      <c r="B738" s="2"/>
      <c r="C738" s="443"/>
      <c r="D738" s="325"/>
      <c r="E738" s="443"/>
      <c r="F738" s="677"/>
      <c r="G738" s="325"/>
      <c r="H738" s="443"/>
      <c r="I738" s="443"/>
      <c r="J738" s="325"/>
      <c r="K738" s="443"/>
      <c r="L738" s="443"/>
      <c r="M738" s="325"/>
      <c r="N738" s="443"/>
      <c r="O738" s="443"/>
      <c r="P738" s="325"/>
      <c r="Q738" s="443"/>
      <c r="R738" s="443"/>
      <c r="S738" s="325"/>
      <c r="T738" s="442"/>
      <c r="U738" s="443"/>
      <c r="V738" s="13"/>
    </row>
    <row r="739" spans="1:23" ht="39.950000000000003" customHeight="1" x14ac:dyDescent="0.25">
      <c r="A739" s="11"/>
      <c r="B739" s="2"/>
      <c r="C739" s="2"/>
      <c r="D739" s="11"/>
      <c r="E739" s="2"/>
      <c r="F739" s="677"/>
      <c r="G739" s="11"/>
      <c r="H739" s="2"/>
      <c r="I739" s="2"/>
      <c r="J739" s="11"/>
      <c r="K739" s="2"/>
      <c r="L739" s="2"/>
      <c r="M739" s="11"/>
      <c r="N739" s="2"/>
      <c r="O739" s="2"/>
      <c r="P739" s="11"/>
      <c r="Q739" s="2"/>
      <c r="R739" s="2"/>
      <c r="S739" s="11"/>
      <c r="T739"/>
      <c r="U739" s="2"/>
      <c r="V739" s="13"/>
    </row>
    <row r="740" spans="1:23" ht="39.950000000000003" customHeight="1" thickBot="1" x14ac:dyDescent="0.3">
      <c r="A740" s="1007"/>
      <c r="B740" s="860" t="s">
        <v>1030</v>
      </c>
      <c r="C740" s="935"/>
      <c r="D740" s="934"/>
      <c r="E740" s="935"/>
      <c r="F740" s="935"/>
      <c r="G740" s="934"/>
      <c r="H740" s="935"/>
      <c r="I740" s="935"/>
      <c r="J740" s="11"/>
      <c r="K740" s="2"/>
      <c r="L740" s="2"/>
      <c r="M740" s="11"/>
      <c r="N740" s="2"/>
      <c r="O740" s="2"/>
      <c r="P740" s="11"/>
      <c r="Q740" s="2"/>
      <c r="R740" s="2"/>
      <c r="S740" s="11"/>
      <c r="T740" s="2"/>
      <c r="U740" s="2"/>
      <c r="V740" s="13"/>
    </row>
    <row r="741" spans="1:23" ht="39.950000000000003" customHeight="1" x14ac:dyDescent="0.2">
      <c r="A741" s="1247">
        <v>1</v>
      </c>
      <c r="B741" s="1306" t="s">
        <v>959</v>
      </c>
      <c r="C741" s="1330"/>
      <c r="D741" s="519" t="s">
        <v>537</v>
      </c>
      <c r="E741" s="519" t="s">
        <v>537</v>
      </c>
      <c r="F741" s="202" t="s">
        <v>537</v>
      </c>
      <c r="G741" s="172"/>
      <c r="H741" s="172">
        <v>12.14</v>
      </c>
      <c r="I741" s="172"/>
      <c r="J741" s="172"/>
      <c r="K741" s="172"/>
      <c r="L741" s="172">
        <v>2.4300000000000002</v>
      </c>
      <c r="M741" s="172">
        <v>3.64</v>
      </c>
      <c r="N741" s="172"/>
      <c r="O741" s="172"/>
      <c r="P741" s="172"/>
      <c r="Q741" s="536"/>
      <c r="R741" s="87"/>
      <c r="S741" s="134"/>
      <c r="T741" s="877">
        <f t="shared" ref="T741" si="85">SUM(K741:M741)*1.13+SUM(O741:R741)</f>
        <v>6.8590999999999998</v>
      </c>
      <c r="U741" s="948"/>
      <c r="V741" s="13"/>
    </row>
    <row r="742" spans="1:23" ht="39.950000000000003" customHeight="1" x14ac:dyDescent="0.2">
      <c r="A742" s="1308"/>
      <c r="B742" s="1377"/>
      <c r="C742" s="1331"/>
      <c r="D742" s="517" t="s">
        <v>539</v>
      </c>
      <c r="E742" s="517" t="s">
        <v>539</v>
      </c>
      <c r="F742" s="585" t="s">
        <v>539</v>
      </c>
      <c r="G742" s="208"/>
      <c r="H742" s="208">
        <v>12.14</v>
      </c>
      <c r="I742" s="208"/>
      <c r="J742" s="208"/>
      <c r="K742" s="208"/>
      <c r="L742" s="208">
        <v>2.4300000000000002</v>
      </c>
      <c r="M742" s="208">
        <v>3.64</v>
      </c>
      <c r="N742" s="208"/>
      <c r="O742" s="208"/>
      <c r="P742" s="208"/>
      <c r="Q742" s="570"/>
      <c r="R742" s="90"/>
      <c r="S742" s="135"/>
      <c r="T742" s="755">
        <f t="shared" ref="T742:T745" si="86">SUM(K742:M742)*1.13+SUM(O742:R742)</f>
        <v>6.8590999999999998</v>
      </c>
      <c r="U742" s="928"/>
      <c r="V742" s="13"/>
    </row>
    <row r="743" spans="1:23" ht="39.950000000000003" customHeight="1" x14ac:dyDescent="0.2">
      <c r="A743" s="1308"/>
      <c r="B743" s="1377"/>
      <c r="C743" s="1331"/>
      <c r="D743" s="517" t="s">
        <v>57</v>
      </c>
      <c r="E743" s="517" t="s">
        <v>57</v>
      </c>
      <c r="F743" s="585" t="s">
        <v>57</v>
      </c>
      <c r="G743" s="208"/>
      <c r="H743" s="208">
        <v>12.14</v>
      </c>
      <c r="I743" s="208"/>
      <c r="J743" s="208"/>
      <c r="K743" s="208"/>
      <c r="L743" s="208">
        <v>2.4300000000000002</v>
      </c>
      <c r="M743" s="208">
        <v>3.64</v>
      </c>
      <c r="N743" s="208"/>
      <c r="O743" s="208"/>
      <c r="P743" s="208"/>
      <c r="Q743" s="570"/>
      <c r="R743" s="90"/>
      <c r="S743" s="135"/>
      <c r="T743" s="755">
        <f t="shared" si="86"/>
        <v>6.8590999999999998</v>
      </c>
      <c r="U743" s="928"/>
      <c r="V743" s="13"/>
    </row>
    <row r="744" spans="1:23" ht="39.950000000000003" customHeight="1" x14ac:dyDescent="0.2">
      <c r="A744" s="1308"/>
      <c r="B744" s="1377"/>
      <c r="C744" s="1331"/>
      <c r="D744" s="517" t="s">
        <v>545</v>
      </c>
      <c r="E744" s="517" t="s">
        <v>545</v>
      </c>
      <c r="F744" s="585" t="s">
        <v>545</v>
      </c>
      <c r="G744" s="208"/>
      <c r="H744" s="208">
        <v>12.14</v>
      </c>
      <c r="I744" s="208"/>
      <c r="J744" s="208"/>
      <c r="K744" s="208"/>
      <c r="L744" s="208">
        <v>2.4300000000000002</v>
      </c>
      <c r="M744" s="208">
        <v>3.64</v>
      </c>
      <c r="N744" s="208"/>
      <c r="O744" s="208"/>
      <c r="P744" s="208"/>
      <c r="Q744" s="570"/>
      <c r="R744" s="90"/>
      <c r="S744" s="135"/>
      <c r="T744" s="755">
        <f t="shared" si="86"/>
        <v>6.8590999999999998</v>
      </c>
      <c r="U744" s="928"/>
      <c r="V744" s="13"/>
    </row>
    <row r="745" spans="1:23" ht="39.950000000000003" customHeight="1" x14ac:dyDescent="0.2">
      <c r="A745" s="1308"/>
      <c r="B745" s="1377"/>
      <c r="C745" s="1331"/>
      <c r="D745" s="517" t="s">
        <v>541</v>
      </c>
      <c r="E745" s="517" t="s">
        <v>541</v>
      </c>
      <c r="F745" s="585" t="s">
        <v>541</v>
      </c>
      <c r="G745" s="208"/>
      <c r="H745" s="208">
        <v>12.14</v>
      </c>
      <c r="I745" s="208"/>
      <c r="J745" s="208"/>
      <c r="K745" s="208"/>
      <c r="L745" s="208">
        <v>2.4300000000000002</v>
      </c>
      <c r="M745" s="208">
        <v>3.64</v>
      </c>
      <c r="N745" s="208"/>
      <c r="O745" s="208"/>
      <c r="P745" s="208"/>
      <c r="Q745" s="570"/>
      <c r="R745" s="55"/>
      <c r="S745" s="135"/>
      <c r="T745" s="755">
        <f t="shared" si="86"/>
        <v>6.8590999999999998</v>
      </c>
      <c r="U745" s="928"/>
      <c r="V745" s="13"/>
    </row>
    <row r="746" spans="1:23" ht="39.950000000000003" customHeight="1" thickBot="1" x14ac:dyDescent="0.25">
      <c r="A746" s="1248"/>
      <c r="B746" s="1307"/>
      <c r="C746" s="1332"/>
      <c r="D746" s="518" t="s">
        <v>551</v>
      </c>
      <c r="E746" s="518" t="s">
        <v>551</v>
      </c>
      <c r="F746" s="562" t="s">
        <v>551</v>
      </c>
      <c r="G746" s="209"/>
      <c r="H746" s="209">
        <v>12.14</v>
      </c>
      <c r="I746" s="209"/>
      <c r="J746" s="209"/>
      <c r="K746" s="209"/>
      <c r="L746" s="209">
        <v>2.4300000000000002</v>
      </c>
      <c r="M746" s="209">
        <v>3.64</v>
      </c>
      <c r="N746" s="209"/>
      <c r="O746" s="209"/>
      <c r="P746" s="209"/>
      <c r="Q746" s="746"/>
      <c r="R746" s="92"/>
      <c r="S746" s="151"/>
      <c r="T746" s="878">
        <f>SUM(K746:M746)*1.13+SUM(O746:R746)</f>
        <v>6.8590999999999998</v>
      </c>
      <c r="U746" s="949"/>
      <c r="V746" s="13"/>
    </row>
    <row r="747" spans="1:23" ht="39.950000000000003" customHeight="1" thickBot="1" x14ac:dyDescent="0.25">
      <c r="A747" s="39">
        <v>2</v>
      </c>
      <c r="B747" s="231" t="s">
        <v>22</v>
      </c>
      <c r="C747" s="41"/>
      <c r="D747" s="250" t="s">
        <v>23</v>
      </c>
      <c r="E747" s="250" t="s">
        <v>23</v>
      </c>
      <c r="F747" s="146" t="s">
        <v>23</v>
      </c>
      <c r="G747" s="147"/>
      <c r="H747" s="147">
        <v>10</v>
      </c>
      <c r="I747" s="147"/>
      <c r="J747" s="147"/>
      <c r="K747" s="147"/>
      <c r="L747" s="147">
        <v>1.5</v>
      </c>
      <c r="M747" s="147">
        <v>2.58</v>
      </c>
      <c r="N747" s="162"/>
      <c r="O747" s="208"/>
      <c r="P747" s="147"/>
      <c r="Q747" s="724"/>
      <c r="R747" s="724"/>
      <c r="S747" s="152"/>
      <c r="T747" s="909">
        <f>SUM(K747:M747)*1.13+SUM(O747:R747)</f>
        <v>4.6103999999999994</v>
      </c>
      <c r="U747" s="936"/>
      <c r="V747" s="13"/>
    </row>
    <row r="748" spans="1:23" s="13" customFormat="1" ht="47.25" customHeight="1" thickBot="1" x14ac:dyDescent="0.25">
      <c r="A748" s="39">
        <v>3</v>
      </c>
      <c r="B748" s="40" t="s">
        <v>487</v>
      </c>
      <c r="C748" s="41"/>
      <c r="D748" s="250" t="s">
        <v>497</v>
      </c>
      <c r="E748" s="250" t="s">
        <v>497</v>
      </c>
      <c r="F748" s="41" t="s">
        <v>497</v>
      </c>
      <c r="G748" s="147"/>
      <c r="H748" s="147">
        <v>5.5</v>
      </c>
      <c r="I748" s="147">
        <v>1.23</v>
      </c>
      <c r="J748" s="147"/>
      <c r="K748" s="147"/>
      <c r="L748" s="147">
        <v>2.0299999999999998</v>
      </c>
      <c r="M748" s="147"/>
      <c r="N748" s="147"/>
      <c r="O748" s="147"/>
      <c r="P748" s="147"/>
      <c r="Q748" s="724"/>
      <c r="R748" s="724"/>
      <c r="S748" s="158"/>
      <c r="T748" s="872">
        <f t="shared" ref="T748" si="87">SUM(K748:M748)*1.13+SUM(O748:R748)</f>
        <v>2.2938999999999994</v>
      </c>
      <c r="U748" s="989"/>
      <c r="W748" s="3"/>
    </row>
    <row r="749" spans="1:23" s="13" customFormat="1" ht="39.950000000000003" customHeight="1" x14ac:dyDescent="0.2">
      <c r="A749" s="1247">
        <v>4</v>
      </c>
      <c r="B749" s="1155" t="s">
        <v>981</v>
      </c>
      <c r="C749" s="196"/>
      <c r="D749" s="251" t="s">
        <v>931</v>
      </c>
      <c r="E749" s="332" t="s">
        <v>931</v>
      </c>
      <c r="F749" s="215" t="s">
        <v>931</v>
      </c>
      <c r="G749" s="172"/>
      <c r="H749" s="172">
        <v>2</v>
      </c>
      <c r="I749" s="172">
        <v>4</v>
      </c>
      <c r="J749" s="172"/>
      <c r="K749" s="172"/>
      <c r="L749" s="172">
        <v>2.0299999999999998</v>
      </c>
      <c r="M749" s="172">
        <v>2.8</v>
      </c>
      <c r="N749" s="172">
        <v>2.8</v>
      </c>
      <c r="O749" s="208"/>
      <c r="P749" s="208"/>
      <c r="Q749" s="536"/>
      <c r="R749" s="536"/>
      <c r="S749" s="155"/>
      <c r="T749" s="877">
        <f>SUM(K749:M749)*1.13+SUM(O749:R749)</f>
        <v>5.4578999999999995</v>
      </c>
      <c r="U749" s="990"/>
      <c r="V749" s="1360"/>
      <c r="W749" s="3"/>
    </row>
    <row r="750" spans="1:23" s="13" customFormat="1" ht="39.950000000000003" customHeight="1" x14ac:dyDescent="0.2">
      <c r="A750" s="1308"/>
      <c r="B750" s="1156"/>
      <c r="C750" s="194"/>
      <c r="D750" s="252" t="s">
        <v>933</v>
      </c>
      <c r="E750" s="333" t="s">
        <v>933</v>
      </c>
      <c r="F750" s="216" t="s">
        <v>933</v>
      </c>
      <c r="G750" s="208"/>
      <c r="H750" s="208">
        <v>2</v>
      </c>
      <c r="I750" s="208">
        <v>4</v>
      </c>
      <c r="J750" s="208"/>
      <c r="K750" s="208"/>
      <c r="L750" s="208">
        <v>2.2000000000000002</v>
      </c>
      <c r="M750" s="208">
        <v>2.8</v>
      </c>
      <c r="N750" s="208">
        <v>2.8</v>
      </c>
      <c r="O750" s="208"/>
      <c r="P750" s="208"/>
      <c r="Q750" s="570"/>
      <c r="R750" s="570"/>
      <c r="S750" s="6"/>
      <c r="T750" s="755">
        <f t="shared" ref="T750:T758" si="88">SUM(K750:M750)*1.13+SUM(O750:R750)</f>
        <v>5.6499999999999995</v>
      </c>
      <c r="U750" s="991"/>
      <c r="V750" s="1360"/>
      <c r="W750" s="3"/>
    </row>
    <row r="751" spans="1:23" s="13" customFormat="1" ht="39.950000000000003" customHeight="1" x14ac:dyDescent="0.2">
      <c r="A751" s="1308"/>
      <c r="B751" s="1156"/>
      <c r="C751" s="194"/>
      <c r="D751" s="252" t="s">
        <v>934</v>
      </c>
      <c r="E751" s="333" t="s">
        <v>934</v>
      </c>
      <c r="F751" s="216" t="s">
        <v>934</v>
      </c>
      <c r="G751" s="208"/>
      <c r="H751" s="208">
        <v>2</v>
      </c>
      <c r="I751" s="208">
        <v>4</v>
      </c>
      <c r="J751" s="208"/>
      <c r="K751" s="208"/>
      <c r="L751" s="208">
        <v>2.2000000000000002</v>
      </c>
      <c r="M751" s="208">
        <v>2.8</v>
      </c>
      <c r="N751" s="208">
        <v>2.8</v>
      </c>
      <c r="O751" s="208"/>
      <c r="P751" s="208"/>
      <c r="Q751" s="570"/>
      <c r="R751" s="570"/>
      <c r="S751" s="6"/>
      <c r="T751" s="755">
        <f t="shared" si="88"/>
        <v>5.6499999999999995</v>
      </c>
      <c r="U751" s="991"/>
      <c r="V751" s="1360"/>
      <c r="W751" s="3"/>
    </row>
    <row r="752" spans="1:23" s="13" customFormat="1" ht="39.950000000000003" customHeight="1" thickBot="1" x14ac:dyDescent="0.25">
      <c r="A752" s="1308"/>
      <c r="B752" s="1156"/>
      <c r="C752" s="194"/>
      <c r="D752" s="252" t="s">
        <v>935</v>
      </c>
      <c r="E752" s="331"/>
      <c r="F752" s="216" t="s">
        <v>935</v>
      </c>
      <c r="G752" s="208"/>
      <c r="H752" s="208">
        <v>2</v>
      </c>
      <c r="I752" s="208">
        <v>4</v>
      </c>
      <c r="J752" s="208"/>
      <c r="K752" s="208"/>
      <c r="L752" s="208">
        <v>2.2000000000000002</v>
      </c>
      <c r="M752" s="208"/>
      <c r="N752" s="208">
        <v>2.8</v>
      </c>
      <c r="O752" s="208"/>
      <c r="P752" s="208"/>
      <c r="Q752" s="570"/>
      <c r="R752" s="570"/>
      <c r="S752" s="6"/>
      <c r="T752" s="755">
        <f t="shared" si="88"/>
        <v>2.4859999999999998</v>
      </c>
      <c r="U752" s="991"/>
      <c r="V752" s="1360"/>
      <c r="W752" s="3"/>
    </row>
    <row r="753" spans="1:23" s="13" customFormat="1" ht="39.950000000000003" customHeight="1" thickBot="1" x14ac:dyDescent="0.25">
      <c r="A753" s="1248"/>
      <c r="B753" s="1157"/>
      <c r="C753" s="195"/>
      <c r="D753" s="253" t="s">
        <v>932</v>
      </c>
      <c r="E753" s="253" t="s">
        <v>932</v>
      </c>
      <c r="F753" s="217" t="s">
        <v>932</v>
      </c>
      <c r="G753" s="209"/>
      <c r="H753" s="208">
        <v>2</v>
      </c>
      <c r="I753" s="208">
        <v>4</v>
      </c>
      <c r="J753" s="209"/>
      <c r="K753" s="209"/>
      <c r="L753" s="208">
        <v>2.2000000000000002</v>
      </c>
      <c r="M753" s="208">
        <v>2.8</v>
      </c>
      <c r="N753" s="172">
        <v>2.8</v>
      </c>
      <c r="O753" s="208"/>
      <c r="P753" s="208"/>
      <c r="Q753" s="746"/>
      <c r="R753" s="746"/>
      <c r="S753" s="137"/>
      <c r="T753" s="878">
        <f t="shared" si="88"/>
        <v>5.6499999999999995</v>
      </c>
      <c r="U753" s="992"/>
      <c r="V753" s="1360"/>
      <c r="W753" s="3"/>
    </row>
    <row r="754" spans="1:23" ht="98.25" customHeight="1" thickBot="1" x14ac:dyDescent="0.25">
      <c r="A754" s="39">
        <v>5</v>
      </c>
      <c r="B754" s="85" t="s">
        <v>461</v>
      </c>
      <c r="C754" s="214"/>
      <c r="D754" s="254" t="s">
        <v>462</v>
      </c>
      <c r="E754" s="254" t="s">
        <v>462</v>
      </c>
      <c r="F754" s="33" t="s">
        <v>462</v>
      </c>
      <c r="G754" s="162"/>
      <c r="H754" s="162" t="s">
        <v>465</v>
      </c>
      <c r="I754" s="162" t="s">
        <v>466</v>
      </c>
      <c r="J754" s="147"/>
      <c r="K754" s="147">
        <v>5.9</v>
      </c>
      <c r="L754" s="147">
        <v>0.85</v>
      </c>
      <c r="M754" s="147"/>
      <c r="N754" s="147"/>
      <c r="O754" s="147"/>
      <c r="P754" s="663"/>
      <c r="Q754" s="724"/>
      <c r="R754" s="724"/>
      <c r="S754" s="152"/>
      <c r="T754" s="878">
        <f t="shared" si="88"/>
        <v>7.6274999999999995</v>
      </c>
      <c r="U754" s="993"/>
      <c r="V754" s="19"/>
    </row>
    <row r="755" spans="1:23" ht="68.25" customHeight="1" thickBot="1" x14ac:dyDescent="0.25">
      <c r="A755" s="39">
        <v>6</v>
      </c>
      <c r="B755" s="482" t="s">
        <v>977</v>
      </c>
      <c r="C755" s="41"/>
      <c r="D755" s="255" t="s">
        <v>55</v>
      </c>
      <c r="E755" s="228"/>
      <c r="F755" s="146" t="s">
        <v>55</v>
      </c>
      <c r="G755" s="147"/>
      <c r="H755" s="147">
        <v>6</v>
      </c>
      <c r="I755" s="147">
        <v>4</v>
      </c>
      <c r="J755" s="147"/>
      <c r="K755" s="147"/>
      <c r="L755" s="147">
        <v>3</v>
      </c>
      <c r="M755" s="147">
        <v>1.2</v>
      </c>
      <c r="N755" s="147"/>
      <c r="O755" s="663"/>
      <c r="P755" s="663"/>
      <c r="Q755" s="724"/>
      <c r="R755" s="724"/>
      <c r="S755" s="152"/>
      <c r="T755" s="878">
        <f t="shared" si="88"/>
        <v>4.7459999999999996</v>
      </c>
      <c r="U755" s="936"/>
      <c r="V755" s="19"/>
    </row>
    <row r="756" spans="1:23" s="13" customFormat="1" ht="39.950000000000003" customHeight="1" thickBot="1" x14ac:dyDescent="0.25">
      <c r="A756" s="39">
        <v>7</v>
      </c>
      <c r="B756" s="40" t="s">
        <v>985</v>
      </c>
      <c r="C756" s="41"/>
      <c r="D756" s="250" t="s">
        <v>160</v>
      </c>
      <c r="E756" s="214"/>
      <c r="F756" s="41" t="s">
        <v>160</v>
      </c>
      <c r="G756" s="147"/>
      <c r="H756" s="147">
        <v>65</v>
      </c>
      <c r="I756" s="147"/>
      <c r="J756" s="147"/>
      <c r="K756" s="147"/>
      <c r="L756" s="147">
        <v>3.5</v>
      </c>
      <c r="M756" s="147"/>
      <c r="N756" s="147"/>
      <c r="O756" s="147"/>
      <c r="P756" s="147"/>
      <c r="Q756" s="724"/>
      <c r="R756" s="724"/>
      <c r="S756" s="158"/>
      <c r="T756" s="878">
        <f t="shared" si="88"/>
        <v>3.9549999999999996</v>
      </c>
      <c r="U756" s="989"/>
      <c r="V756" s="19"/>
      <c r="W756" s="3"/>
    </row>
    <row r="757" spans="1:23" ht="78.75" customHeight="1" thickBot="1" x14ac:dyDescent="0.25">
      <c r="A757" s="39">
        <v>8</v>
      </c>
      <c r="B757" s="77" t="s">
        <v>942</v>
      </c>
      <c r="C757" s="41"/>
      <c r="D757" s="250" t="s">
        <v>136</v>
      </c>
      <c r="E757" s="250" t="s">
        <v>136</v>
      </c>
      <c r="F757" s="41" t="s">
        <v>136</v>
      </c>
      <c r="G757" s="147"/>
      <c r="H757" s="147">
        <v>34.64</v>
      </c>
      <c r="I757" s="147"/>
      <c r="J757" s="147"/>
      <c r="K757" s="147"/>
      <c r="L757" s="147">
        <v>5.24</v>
      </c>
      <c r="M757" s="147"/>
      <c r="N757" s="147"/>
      <c r="O757" s="147"/>
      <c r="P757" s="147"/>
      <c r="Q757" s="724"/>
      <c r="R757" s="724"/>
      <c r="S757" s="152"/>
      <c r="T757" s="878">
        <f t="shared" si="88"/>
        <v>5.9211999999999998</v>
      </c>
      <c r="U757" s="989"/>
      <c r="V757" s="19"/>
    </row>
    <row r="758" spans="1:23" ht="72.75" customHeight="1" thickBot="1" x14ac:dyDescent="0.25">
      <c r="A758" s="39">
        <v>9</v>
      </c>
      <c r="B758" s="77" t="s">
        <v>400</v>
      </c>
      <c r="C758" s="41"/>
      <c r="D758" s="256" t="s">
        <v>153</v>
      </c>
      <c r="E758" s="228"/>
      <c r="F758" s="166" t="s">
        <v>153</v>
      </c>
      <c r="G758" s="147"/>
      <c r="H758" s="147">
        <v>20</v>
      </c>
      <c r="I758" s="147"/>
      <c r="J758" s="147"/>
      <c r="K758" s="147"/>
      <c r="L758" s="147">
        <v>4.5999999999999996</v>
      </c>
      <c r="M758" s="147"/>
      <c r="N758" s="147"/>
      <c r="O758" s="147"/>
      <c r="P758" s="147"/>
      <c r="Q758" s="724"/>
      <c r="R758" s="724"/>
      <c r="S758" s="152"/>
      <c r="T758" s="878">
        <f t="shared" si="88"/>
        <v>5.1979999999999995</v>
      </c>
      <c r="U758" s="994"/>
      <c r="V758" s="19"/>
    </row>
    <row r="759" spans="1:23" ht="76.5" customHeight="1" thickBot="1" x14ac:dyDescent="0.25">
      <c r="A759" s="39">
        <v>10</v>
      </c>
      <c r="B759" s="77" t="s">
        <v>943</v>
      </c>
      <c r="C759" s="41"/>
      <c r="D759" s="250" t="s">
        <v>137</v>
      </c>
      <c r="E759" s="621"/>
      <c r="F759" s="146" t="s">
        <v>137</v>
      </c>
      <c r="G759" s="147"/>
      <c r="H759" s="147">
        <v>10</v>
      </c>
      <c r="I759" s="147"/>
      <c r="J759" s="147"/>
      <c r="K759" s="147"/>
      <c r="L759" s="147">
        <v>2.2999999999999998</v>
      </c>
      <c r="M759" s="147"/>
      <c r="N759" s="147"/>
      <c r="O759" s="147"/>
      <c r="P759" s="147"/>
      <c r="Q759" s="724"/>
      <c r="R759" s="724"/>
      <c r="S759" s="152"/>
      <c r="T759" s="878">
        <f t="shared" ref="T759:T763" si="89">SUM(K759:M759)*1.13+SUM(O759:R759)</f>
        <v>2.5989999999999998</v>
      </c>
      <c r="U759" s="936"/>
      <c r="V759" s="19"/>
    </row>
    <row r="760" spans="1:23" ht="101.25" customHeight="1" thickBot="1" x14ac:dyDescent="0.25">
      <c r="A760" s="39">
        <v>11</v>
      </c>
      <c r="B760" s="77" t="s">
        <v>166</v>
      </c>
      <c r="C760" s="41"/>
      <c r="D760" s="250" t="s">
        <v>1142</v>
      </c>
      <c r="E760" s="250" t="s">
        <v>1142</v>
      </c>
      <c r="F760" s="159" t="s">
        <v>1142</v>
      </c>
      <c r="G760" s="147"/>
      <c r="H760" s="147">
        <v>5.52</v>
      </c>
      <c r="I760" s="147"/>
      <c r="J760" s="147"/>
      <c r="K760" s="147"/>
      <c r="L760" s="147">
        <v>1.84</v>
      </c>
      <c r="M760" s="147">
        <v>1.62</v>
      </c>
      <c r="N760" s="147"/>
      <c r="O760" s="147"/>
      <c r="P760" s="147"/>
      <c r="Q760" s="724"/>
      <c r="R760" s="724"/>
      <c r="S760" s="152"/>
      <c r="T760" s="878">
        <f>SUM(K760:M760)*1.13+SUM(O760:R760)</f>
        <v>3.9097999999999997</v>
      </c>
      <c r="U760" s="936"/>
      <c r="V760" s="19"/>
    </row>
    <row r="761" spans="1:23" ht="39.950000000000003" customHeight="1" x14ac:dyDescent="0.2">
      <c r="A761" s="1247">
        <v>12</v>
      </c>
      <c r="B761" s="1320" t="s">
        <v>937</v>
      </c>
      <c r="C761" s="1330"/>
      <c r="D761" s="519" t="s">
        <v>538</v>
      </c>
      <c r="E761" s="519" t="s">
        <v>538</v>
      </c>
      <c r="F761" s="189" t="s">
        <v>538</v>
      </c>
      <c r="G761" s="172"/>
      <c r="H761" s="172">
        <v>4.13</v>
      </c>
      <c r="I761" s="172">
        <v>1.37</v>
      </c>
      <c r="J761" s="172"/>
      <c r="K761" s="172"/>
      <c r="L761" s="172">
        <v>2.93</v>
      </c>
      <c r="M761" s="172">
        <v>0.97</v>
      </c>
      <c r="N761" s="172"/>
      <c r="O761" s="532"/>
      <c r="P761" s="532"/>
      <c r="Q761" s="569"/>
      <c r="R761" s="773"/>
      <c r="S761" s="306"/>
      <c r="T761" s="873">
        <f t="shared" si="89"/>
        <v>4.407</v>
      </c>
      <c r="U761" s="948"/>
      <c r="V761" s="19"/>
    </row>
    <row r="762" spans="1:23" ht="39.950000000000003" customHeight="1" x14ac:dyDescent="0.2">
      <c r="A762" s="1308"/>
      <c r="B762" s="1321"/>
      <c r="C762" s="1331"/>
      <c r="D762" s="517" t="s">
        <v>58</v>
      </c>
      <c r="E762" s="517" t="s">
        <v>58</v>
      </c>
      <c r="F762" s="190" t="s">
        <v>58</v>
      </c>
      <c r="G762" s="208"/>
      <c r="H762" s="208">
        <v>4.13</v>
      </c>
      <c r="I762" s="208">
        <v>1.37</v>
      </c>
      <c r="J762" s="208"/>
      <c r="K762" s="208"/>
      <c r="L762" s="208">
        <v>2.93</v>
      </c>
      <c r="M762" s="208">
        <v>0.97</v>
      </c>
      <c r="N762" s="208"/>
      <c r="O762" s="208"/>
      <c r="P762" s="656"/>
      <c r="Q762" s="570"/>
      <c r="R762" s="774"/>
      <c r="S762" s="135"/>
      <c r="T762" s="755">
        <f t="shared" si="89"/>
        <v>4.407</v>
      </c>
      <c r="U762" s="928"/>
      <c r="V762" s="19"/>
    </row>
    <row r="763" spans="1:23" ht="39.950000000000003" customHeight="1" x14ac:dyDescent="0.2">
      <c r="A763" s="1308"/>
      <c r="B763" s="1321"/>
      <c r="C763" s="1331"/>
      <c r="D763" s="517" t="s">
        <v>555</v>
      </c>
      <c r="E763" s="517" t="s">
        <v>555</v>
      </c>
      <c r="F763" s="190" t="s">
        <v>555</v>
      </c>
      <c r="G763" s="208"/>
      <c r="H763" s="208">
        <v>4.13</v>
      </c>
      <c r="I763" s="208">
        <v>1.37</v>
      </c>
      <c r="J763" s="208"/>
      <c r="K763" s="208"/>
      <c r="L763" s="208">
        <v>2.93</v>
      </c>
      <c r="M763" s="208">
        <v>0.97</v>
      </c>
      <c r="N763" s="208"/>
      <c r="O763" s="208"/>
      <c r="P763" s="208"/>
      <c r="Q763" s="570"/>
      <c r="R763" s="774"/>
      <c r="S763" s="135"/>
      <c r="T763" s="755">
        <f t="shared" si="89"/>
        <v>4.407</v>
      </c>
      <c r="U763" s="928"/>
      <c r="V763" s="19"/>
    </row>
    <row r="764" spans="1:23" ht="39.950000000000003" customHeight="1" x14ac:dyDescent="0.2">
      <c r="A764" s="1308"/>
      <c r="B764" s="1321"/>
      <c r="C764" s="1331"/>
      <c r="D764" s="517" t="s">
        <v>543</v>
      </c>
      <c r="E764" s="517" t="s">
        <v>543</v>
      </c>
      <c r="F764" s="190" t="s">
        <v>543</v>
      </c>
      <c r="G764" s="208"/>
      <c r="H764" s="208">
        <v>4.13</v>
      </c>
      <c r="I764" s="208">
        <v>1.37</v>
      </c>
      <c r="J764" s="208"/>
      <c r="K764" s="208"/>
      <c r="L764" s="208">
        <v>2.93</v>
      </c>
      <c r="M764" s="208">
        <v>0.97</v>
      </c>
      <c r="N764" s="208"/>
      <c r="O764" s="656"/>
      <c r="P764" s="208"/>
      <c r="Q764" s="570"/>
      <c r="R764" s="774"/>
      <c r="S764" s="135"/>
      <c r="T764" s="755">
        <f t="shared" ref="T764:T770" si="90">SUM(K764:M764)*1.13+SUM(O764:R764)</f>
        <v>4.407</v>
      </c>
      <c r="U764" s="928"/>
      <c r="V764" s="19"/>
    </row>
    <row r="765" spans="1:23" ht="39.950000000000003" customHeight="1" x14ac:dyDescent="0.2">
      <c r="A765" s="1308"/>
      <c r="B765" s="1321"/>
      <c r="C765" s="1331"/>
      <c r="D765" s="517" t="s">
        <v>557</v>
      </c>
      <c r="E765" s="517" t="s">
        <v>557</v>
      </c>
      <c r="F765" s="190" t="s">
        <v>557</v>
      </c>
      <c r="G765" s="208"/>
      <c r="H765" s="208">
        <v>4.13</v>
      </c>
      <c r="I765" s="208">
        <v>1.37</v>
      </c>
      <c r="J765" s="208"/>
      <c r="K765" s="208"/>
      <c r="L765" s="208">
        <v>2.93</v>
      </c>
      <c r="M765" s="208">
        <v>0.97</v>
      </c>
      <c r="N765" s="208"/>
      <c r="O765" s="208"/>
      <c r="P765" s="208"/>
      <c r="Q765" s="570"/>
      <c r="R765" s="774"/>
      <c r="S765" s="135"/>
      <c r="T765" s="755">
        <f t="shared" si="90"/>
        <v>4.407</v>
      </c>
      <c r="U765" s="928"/>
      <c r="V765" s="19"/>
    </row>
    <row r="766" spans="1:23" ht="39.950000000000003" customHeight="1" x14ac:dyDescent="0.2">
      <c r="A766" s="1308"/>
      <c r="B766" s="1321"/>
      <c r="C766" s="1331"/>
      <c r="D766" s="517" t="s">
        <v>712</v>
      </c>
      <c r="E766" s="517" t="s">
        <v>712</v>
      </c>
      <c r="F766" s="190" t="s">
        <v>712</v>
      </c>
      <c r="G766" s="208"/>
      <c r="H766" s="208">
        <v>4.13</v>
      </c>
      <c r="I766" s="208">
        <v>1.37</v>
      </c>
      <c r="J766" s="208"/>
      <c r="K766" s="208"/>
      <c r="L766" s="208">
        <v>2.93</v>
      </c>
      <c r="M766" s="208">
        <v>0.97</v>
      </c>
      <c r="N766" s="208"/>
      <c r="O766" s="208"/>
      <c r="P766" s="208"/>
      <c r="Q766" s="570"/>
      <c r="R766" s="774"/>
      <c r="S766" s="135"/>
      <c r="T766" s="755">
        <f t="shared" si="90"/>
        <v>4.407</v>
      </c>
      <c r="U766" s="928"/>
      <c r="V766" s="19"/>
    </row>
    <row r="767" spans="1:23" ht="39.950000000000003" customHeight="1" x14ac:dyDescent="0.2">
      <c r="A767" s="1308"/>
      <c r="B767" s="1321"/>
      <c r="C767" s="1331"/>
      <c r="D767" s="517" t="s">
        <v>547</v>
      </c>
      <c r="E767" s="517" t="s">
        <v>547</v>
      </c>
      <c r="F767" s="190" t="s">
        <v>547</v>
      </c>
      <c r="G767" s="208"/>
      <c r="H767" s="208">
        <v>4.13</v>
      </c>
      <c r="I767" s="208">
        <v>1.37</v>
      </c>
      <c r="J767" s="208"/>
      <c r="K767" s="208"/>
      <c r="L767" s="208">
        <v>2.93</v>
      </c>
      <c r="M767" s="208">
        <v>0.97</v>
      </c>
      <c r="N767" s="208"/>
      <c r="O767" s="656"/>
      <c r="P767" s="208"/>
      <c r="Q767" s="570"/>
      <c r="R767" s="774"/>
      <c r="S767" s="135"/>
      <c r="T767" s="755">
        <f t="shared" si="90"/>
        <v>4.407</v>
      </c>
      <c r="U767" s="928"/>
      <c r="V767" s="19"/>
    </row>
    <row r="768" spans="1:23" ht="39.950000000000003" customHeight="1" thickBot="1" x14ac:dyDescent="0.25">
      <c r="A768" s="1248"/>
      <c r="B768" s="1322"/>
      <c r="C768" s="1332"/>
      <c r="D768" s="518" t="s">
        <v>558</v>
      </c>
      <c r="E768" s="518" t="s">
        <v>558</v>
      </c>
      <c r="F768" s="191" t="s">
        <v>558</v>
      </c>
      <c r="G768" s="209"/>
      <c r="H768" s="209">
        <v>4.13</v>
      </c>
      <c r="I768" s="209">
        <v>1.37</v>
      </c>
      <c r="J768" s="209"/>
      <c r="K768" s="209"/>
      <c r="L768" s="209">
        <v>2.93</v>
      </c>
      <c r="M768" s="209">
        <v>0.97</v>
      </c>
      <c r="N768" s="209"/>
      <c r="O768" s="209"/>
      <c r="P768" s="209"/>
      <c r="Q768" s="746"/>
      <c r="R768" s="775"/>
      <c r="S768" s="151"/>
      <c r="T768" s="878">
        <f t="shared" si="90"/>
        <v>4.407</v>
      </c>
      <c r="U768" s="949"/>
      <c r="V768" s="19"/>
    </row>
    <row r="769" spans="1:23" s="13" customFormat="1" ht="39.950000000000003" customHeight="1" thickBot="1" x14ac:dyDescent="0.25">
      <c r="A769" s="1323">
        <v>13</v>
      </c>
      <c r="B769" s="1151" t="s">
        <v>990</v>
      </c>
      <c r="C769" s="1340"/>
      <c r="D769" s="250" t="s">
        <v>105</v>
      </c>
      <c r="E769" s="254" t="s">
        <v>105</v>
      </c>
      <c r="F769" s="33"/>
      <c r="G769" s="147"/>
      <c r="H769" s="147">
        <v>2.57</v>
      </c>
      <c r="I769" s="147"/>
      <c r="J769" s="147"/>
      <c r="K769" s="147"/>
      <c r="L769" s="147">
        <v>4.72</v>
      </c>
      <c r="M769" s="147">
        <v>0.47</v>
      </c>
      <c r="N769" s="147"/>
      <c r="O769" s="447"/>
      <c r="P769" s="447"/>
      <c r="Q769" s="761"/>
      <c r="R769" s="761"/>
      <c r="S769" s="624"/>
      <c r="T769" s="915">
        <f t="shared" si="90"/>
        <v>5.8646999999999991</v>
      </c>
      <c r="U769" s="993"/>
      <c r="V769" s="19"/>
      <c r="W769" s="3"/>
    </row>
    <row r="770" spans="1:23" s="13" customFormat="1" ht="39.950000000000003" customHeight="1" thickBot="1" x14ac:dyDescent="0.25">
      <c r="A770" s="1325"/>
      <c r="B770" s="1153"/>
      <c r="C770" s="1353"/>
      <c r="D770" s="250" t="s">
        <v>311</v>
      </c>
      <c r="E770" s="254" t="s">
        <v>311</v>
      </c>
      <c r="F770" s="33"/>
      <c r="G770" s="147"/>
      <c r="H770" s="147">
        <v>2.57</v>
      </c>
      <c r="I770" s="147"/>
      <c r="J770" s="147"/>
      <c r="K770" s="147"/>
      <c r="L770" s="147">
        <v>4.72</v>
      </c>
      <c r="M770" s="147">
        <v>0.47</v>
      </c>
      <c r="N770" s="147"/>
      <c r="O770" s="147"/>
      <c r="P770" s="147"/>
      <c r="Q770" s="724"/>
      <c r="R770" s="724"/>
      <c r="S770" s="158"/>
      <c r="T770" s="878">
        <f t="shared" si="90"/>
        <v>5.8646999999999991</v>
      </c>
      <c r="U770" s="993"/>
      <c r="V770" s="19"/>
      <c r="W770" s="3"/>
    </row>
    <row r="771" spans="1:23" ht="60.75" thickBot="1" x14ac:dyDescent="0.25">
      <c r="A771" s="39">
        <v>14</v>
      </c>
      <c r="B771" s="85" t="s">
        <v>479</v>
      </c>
      <c r="C771" s="41"/>
      <c r="D771" s="250" t="s">
        <v>83</v>
      </c>
      <c r="E771" s="41"/>
      <c r="F771" s="146" t="s">
        <v>83</v>
      </c>
      <c r="G771" s="147"/>
      <c r="H771" s="147">
        <v>12.71</v>
      </c>
      <c r="I771" s="147"/>
      <c r="J771" s="147"/>
      <c r="K771" s="147"/>
      <c r="L771" s="147">
        <v>4.18</v>
      </c>
      <c r="M771" s="147"/>
      <c r="N771" s="147"/>
      <c r="O771" s="663"/>
      <c r="P771" s="663"/>
      <c r="Q771" s="724"/>
      <c r="R771" s="776"/>
      <c r="S771" s="152"/>
      <c r="T771" s="909">
        <f t="shared" ref="T771:T774" si="91">SUM(K771:M771)*1.13+SUM(O771:R771)</f>
        <v>4.7233999999999989</v>
      </c>
      <c r="U771" s="936"/>
      <c r="V771" s="13"/>
    </row>
    <row r="772" spans="1:23" ht="129.75" customHeight="1" thickBot="1" x14ac:dyDescent="0.25">
      <c r="A772" s="39">
        <v>15</v>
      </c>
      <c r="B772" s="77" t="s">
        <v>164</v>
      </c>
      <c r="C772" s="41"/>
      <c r="D772" s="255" t="s">
        <v>165</v>
      </c>
      <c r="E772" s="255" t="s">
        <v>165</v>
      </c>
      <c r="F772" s="146" t="s">
        <v>165</v>
      </c>
      <c r="G772" s="147"/>
      <c r="H772" s="162" t="s">
        <v>417</v>
      </c>
      <c r="I772" s="147"/>
      <c r="J772" s="147"/>
      <c r="K772" s="147"/>
      <c r="L772" s="147">
        <v>1.47</v>
      </c>
      <c r="M772" s="147">
        <v>0.98</v>
      </c>
      <c r="N772" s="532"/>
      <c r="O772" s="663"/>
      <c r="P772" s="663"/>
      <c r="Q772" s="724"/>
      <c r="R772" s="777"/>
      <c r="S772" s="152"/>
      <c r="T772" s="909">
        <f t="shared" si="91"/>
        <v>2.7685</v>
      </c>
      <c r="U772" s="936"/>
      <c r="V772" s="13"/>
    </row>
    <row r="773" spans="1:23" ht="39.950000000000003" customHeight="1" thickBot="1" x14ac:dyDescent="0.25">
      <c r="A773" s="39">
        <v>16</v>
      </c>
      <c r="B773" s="77" t="s">
        <v>169</v>
      </c>
      <c r="C773" s="41"/>
      <c r="D773" s="250" t="s">
        <v>170</v>
      </c>
      <c r="E773" s="250" t="s">
        <v>170</v>
      </c>
      <c r="F773" s="146" t="s">
        <v>170</v>
      </c>
      <c r="G773" s="147"/>
      <c r="H773" s="147">
        <v>2.7</v>
      </c>
      <c r="I773" s="147">
        <v>6.3</v>
      </c>
      <c r="J773" s="147"/>
      <c r="K773" s="147"/>
      <c r="L773" s="147">
        <v>2.25</v>
      </c>
      <c r="M773" s="447">
        <v>5.25</v>
      </c>
      <c r="N773" s="731"/>
      <c r="O773" s="447"/>
      <c r="P773" s="147"/>
      <c r="Q773" s="724"/>
      <c r="R773" s="777"/>
      <c r="S773" s="152"/>
      <c r="T773" s="909">
        <f t="shared" si="91"/>
        <v>8.4749999999999996</v>
      </c>
      <c r="U773" s="936"/>
      <c r="V773" s="13"/>
    </row>
    <row r="774" spans="1:23" ht="39.950000000000003" customHeight="1" x14ac:dyDescent="0.2">
      <c r="A774" s="1188">
        <v>17</v>
      </c>
      <c r="B774" s="1126" t="s">
        <v>486</v>
      </c>
      <c r="C774" s="1330"/>
      <c r="D774" s="519" t="s">
        <v>296</v>
      </c>
      <c r="E774" s="519" t="s">
        <v>296</v>
      </c>
      <c r="F774" s="189" t="s">
        <v>296</v>
      </c>
      <c r="G774" s="172"/>
      <c r="H774" s="172">
        <v>8</v>
      </c>
      <c r="I774" s="172"/>
      <c r="J774" s="172"/>
      <c r="K774" s="172"/>
      <c r="L774" s="172">
        <v>2.1</v>
      </c>
      <c r="M774" s="291">
        <v>0.91</v>
      </c>
      <c r="N774" s="291"/>
      <c r="O774" s="294"/>
      <c r="P774" s="532"/>
      <c r="Q774" s="569"/>
      <c r="R774" s="773"/>
      <c r="S774" s="134"/>
      <c r="T774" s="877">
        <f t="shared" si="91"/>
        <v>3.4013</v>
      </c>
      <c r="U774" s="948"/>
      <c r="V774" s="13"/>
    </row>
    <row r="775" spans="1:23" ht="39.950000000000003" customHeight="1" x14ac:dyDescent="0.2">
      <c r="A775" s="1189"/>
      <c r="B775" s="1127"/>
      <c r="C775" s="1331"/>
      <c r="D775" s="517" t="s">
        <v>702</v>
      </c>
      <c r="E775" s="517" t="s">
        <v>702</v>
      </c>
      <c r="F775" s="190" t="s">
        <v>702</v>
      </c>
      <c r="G775" s="208"/>
      <c r="H775" s="208">
        <v>8</v>
      </c>
      <c r="I775" s="208"/>
      <c r="J775" s="208"/>
      <c r="K775" s="208"/>
      <c r="L775" s="208">
        <v>2.1</v>
      </c>
      <c r="M775" s="208">
        <v>0.91</v>
      </c>
      <c r="N775" s="208"/>
      <c r="O775" s="208"/>
      <c r="P775" s="208"/>
      <c r="Q775" s="570"/>
      <c r="R775" s="774"/>
      <c r="S775" s="135"/>
      <c r="T775" s="755">
        <f t="shared" ref="T775:T776" si="92">SUM(K775:M775)*1.13+SUM(O775:R775)</f>
        <v>3.4013</v>
      </c>
      <c r="U775" s="928"/>
      <c r="V775" s="13"/>
    </row>
    <row r="776" spans="1:23" ht="39.950000000000003" customHeight="1" x14ac:dyDescent="0.2">
      <c r="A776" s="1189"/>
      <c r="B776" s="1127"/>
      <c r="C776" s="1331"/>
      <c r="D776" s="517" t="s">
        <v>703</v>
      </c>
      <c r="E776" s="517" t="s">
        <v>703</v>
      </c>
      <c r="F776" s="190" t="s">
        <v>703</v>
      </c>
      <c r="G776" s="208"/>
      <c r="H776" s="208">
        <v>8</v>
      </c>
      <c r="I776" s="208"/>
      <c r="J776" s="208"/>
      <c r="K776" s="208"/>
      <c r="L776" s="208">
        <v>2.1</v>
      </c>
      <c r="M776" s="208">
        <v>0.91</v>
      </c>
      <c r="N776" s="208"/>
      <c r="O776" s="208"/>
      <c r="P776" s="208"/>
      <c r="Q776" s="570"/>
      <c r="R776" s="774"/>
      <c r="S776" s="135"/>
      <c r="T776" s="755">
        <f t="shared" si="92"/>
        <v>3.4013</v>
      </c>
      <c r="U776" s="928"/>
      <c r="V776" s="13"/>
    </row>
    <row r="777" spans="1:23" ht="78.75" customHeight="1" x14ac:dyDescent="0.2">
      <c r="A777" s="1189"/>
      <c r="B777" s="1127"/>
      <c r="C777" s="1331"/>
      <c r="D777" s="517" t="s">
        <v>704</v>
      </c>
      <c r="E777" s="517" t="s">
        <v>704</v>
      </c>
      <c r="F777" s="190" t="s">
        <v>704</v>
      </c>
      <c r="G777" s="208"/>
      <c r="H777" s="208">
        <v>8</v>
      </c>
      <c r="I777" s="208"/>
      <c r="J777" s="208"/>
      <c r="K777" s="208"/>
      <c r="L777" s="208">
        <v>2.1</v>
      </c>
      <c r="M777" s="208">
        <v>0.91</v>
      </c>
      <c r="N777" s="208"/>
      <c r="O777" s="208"/>
      <c r="P777" s="208"/>
      <c r="Q777" s="570"/>
      <c r="R777" s="774"/>
      <c r="S777" s="135"/>
      <c r="T777" s="755">
        <f t="shared" ref="T777:T783" si="93">SUM(K777:M777)*1.13+SUM(O777:R777)</f>
        <v>3.4013</v>
      </c>
      <c r="U777" s="928"/>
      <c r="V777" s="13"/>
    </row>
    <row r="778" spans="1:23" s="13" customFormat="1" ht="39.950000000000003" customHeight="1" thickBot="1" x14ac:dyDescent="0.25">
      <c r="A778" s="1190"/>
      <c r="B778" s="1128"/>
      <c r="C778" s="195"/>
      <c r="D778" s="257" t="s">
        <v>296</v>
      </c>
      <c r="E778" s="253" t="s">
        <v>296</v>
      </c>
      <c r="F778" s="183" t="s">
        <v>296</v>
      </c>
      <c r="G778" s="209"/>
      <c r="H778" s="209">
        <v>5.26</v>
      </c>
      <c r="I778" s="209">
        <v>2.74</v>
      </c>
      <c r="J778" s="209"/>
      <c r="K778" s="209"/>
      <c r="L778" s="209">
        <v>2.1</v>
      </c>
      <c r="M778" s="209">
        <v>0.91</v>
      </c>
      <c r="N778" s="209"/>
      <c r="O778" s="447"/>
      <c r="P778" s="447"/>
      <c r="Q778" s="761"/>
      <c r="R778" s="778"/>
      <c r="S778" s="137"/>
      <c r="T778" s="878">
        <f t="shared" si="93"/>
        <v>3.4013</v>
      </c>
      <c r="U778" s="995"/>
      <c r="W778" s="3"/>
    </row>
    <row r="779" spans="1:23" s="13" customFormat="1" ht="47.25" customHeight="1" thickBot="1" x14ac:dyDescent="0.25">
      <c r="A779" s="39">
        <v>18</v>
      </c>
      <c r="B779" s="232" t="s">
        <v>492</v>
      </c>
      <c r="C779" s="41"/>
      <c r="D779" s="250" t="s">
        <v>495</v>
      </c>
      <c r="E779" s="254" t="s">
        <v>495</v>
      </c>
      <c r="F779" s="33" t="s">
        <v>495</v>
      </c>
      <c r="G779" s="147"/>
      <c r="H779" s="147">
        <v>14.11</v>
      </c>
      <c r="I779" s="147"/>
      <c r="J779" s="147"/>
      <c r="K779" s="147"/>
      <c r="L779" s="147">
        <v>3</v>
      </c>
      <c r="M779" s="147">
        <v>2</v>
      </c>
      <c r="N779" s="147"/>
      <c r="O779" s="147"/>
      <c r="P779" s="147"/>
      <c r="Q779" s="724"/>
      <c r="R779" s="776"/>
      <c r="S779" s="158"/>
      <c r="T779" s="909">
        <f t="shared" si="93"/>
        <v>5.6499999999999995</v>
      </c>
      <c r="U779" s="993"/>
      <c r="W779" s="3"/>
    </row>
    <row r="780" spans="1:23" ht="68.25" customHeight="1" thickBot="1" x14ac:dyDescent="0.25">
      <c r="A780" s="39">
        <v>19</v>
      </c>
      <c r="B780" s="40" t="s">
        <v>1020</v>
      </c>
      <c r="C780" s="41"/>
      <c r="D780" s="250" t="s">
        <v>205</v>
      </c>
      <c r="E780" s="250" t="s">
        <v>205</v>
      </c>
      <c r="F780" s="146" t="s">
        <v>205</v>
      </c>
      <c r="G780" s="147"/>
      <c r="H780" s="147">
        <v>4.1500000000000004</v>
      </c>
      <c r="I780" s="147">
        <v>4.8499999999999996</v>
      </c>
      <c r="J780" s="147"/>
      <c r="K780" s="147"/>
      <c r="L780" s="147">
        <v>3.5</v>
      </c>
      <c r="M780" s="147">
        <v>4</v>
      </c>
      <c r="N780" s="147"/>
      <c r="O780" s="147"/>
      <c r="P780" s="147"/>
      <c r="Q780" s="724"/>
      <c r="R780" s="724"/>
      <c r="S780" s="152"/>
      <c r="T780" s="909">
        <f t="shared" si="93"/>
        <v>8.4749999999999996</v>
      </c>
      <c r="U780" s="936"/>
      <c r="V780" s="13"/>
    </row>
    <row r="781" spans="1:23" ht="30.75" thickBot="1" x14ac:dyDescent="0.25">
      <c r="A781" s="212">
        <v>20</v>
      </c>
      <c r="B781" s="352" t="s">
        <v>1024</v>
      </c>
      <c r="C781" s="41"/>
      <c r="D781" s="250" t="s">
        <v>292</v>
      </c>
      <c r="E781" s="250" t="s">
        <v>292</v>
      </c>
      <c r="F781" s="146" t="s">
        <v>292</v>
      </c>
      <c r="G781" s="147"/>
      <c r="H781" s="147">
        <v>3.58</v>
      </c>
      <c r="I781" s="147">
        <v>6</v>
      </c>
      <c r="J781" s="147"/>
      <c r="K781" s="147"/>
      <c r="L781" s="147">
        <v>2.6</v>
      </c>
      <c r="M781" s="147"/>
      <c r="N781" s="147"/>
      <c r="O781" s="147"/>
      <c r="P781" s="147"/>
      <c r="Q781" s="724"/>
      <c r="R781" s="724"/>
      <c r="S781" s="152"/>
      <c r="T781" s="873">
        <f t="shared" si="93"/>
        <v>2.9379999999999997</v>
      </c>
      <c r="U781" s="936"/>
      <c r="V781" s="13"/>
    </row>
    <row r="782" spans="1:23" ht="45" customHeight="1" x14ac:dyDescent="0.2">
      <c r="A782" s="1323">
        <v>21</v>
      </c>
      <c r="B782" s="1158" t="s">
        <v>1026</v>
      </c>
      <c r="C782" s="853"/>
      <c r="D782" s="855"/>
      <c r="E782" s="390" t="s">
        <v>59</v>
      </c>
      <c r="F782" s="848" t="s">
        <v>59</v>
      </c>
      <c r="G782" s="532"/>
      <c r="H782" s="532"/>
      <c r="I782" s="532">
        <v>25</v>
      </c>
      <c r="J782" s="532"/>
      <c r="K782" s="532"/>
      <c r="L782" s="532"/>
      <c r="M782" s="532">
        <v>3.5</v>
      </c>
      <c r="N782" s="532"/>
      <c r="O782" s="532"/>
      <c r="P782" s="532"/>
      <c r="Q782" s="569"/>
      <c r="R782" s="569"/>
      <c r="S782" s="306"/>
      <c r="T782" s="877">
        <f t="shared" si="93"/>
        <v>3.9549999999999996</v>
      </c>
      <c r="U782" s="965" t="s">
        <v>1065</v>
      </c>
      <c r="V782" s="13"/>
    </row>
    <row r="783" spans="1:23" ht="45" customHeight="1" thickBot="1" x14ac:dyDescent="0.25">
      <c r="A783" s="1325"/>
      <c r="B783" s="1160"/>
      <c r="C783" s="847"/>
      <c r="D783" s="205"/>
      <c r="E783" s="518" t="s">
        <v>59</v>
      </c>
      <c r="F783" s="562" t="s">
        <v>59</v>
      </c>
      <c r="G783" s="209"/>
      <c r="H783" s="209"/>
      <c r="I783" s="209">
        <v>205</v>
      </c>
      <c r="J783" s="209"/>
      <c r="K783" s="209"/>
      <c r="L783" s="209"/>
      <c r="M783" s="209">
        <v>18.899999999999999</v>
      </c>
      <c r="N783" s="209"/>
      <c r="O783" s="209"/>
      <c r="P783" s="209"/>
      <c r="Q783" s="746"/>
      <c r="R783" s="746"/>
      <c r="S783" s="151"/>
      <c r="T783" s="878">
        <f t="shared" si="93"/>
        <v>21.356999999999996</v>
      </c>
      <c r="U783" s="949" t="s">
        <v>1064</v>
      </c>
      <c r="V783" s="13"/>
    </row>
    <row r="784" spans="1:23" ht="68.25" customHeight="1" x14ac:dyDescent="0.2">
      <c r="A784" s="1001"/>
      <c r="B784" s="439"/>
      <c r="C784" s="420"/>
      <c r="E784" s="8"/>
      <c r="F784" s="779"/>
      <c r="G784" s="678"/>
      <c r="H784" s="678"/>
      <c r="I784" s="678"/>
      <c r="J784" s="678"/>
      <c r="K784" s="678"/>
      <c r="L784" s="678"/>
      <c r="M784" s="678"/>
      <c r="N784" s="678"/>
      <c r="O784" s="678"/>
      <c r="P784" s="678"/>
      <c r="Q784" s="678"/>
      <c r="R784" s="678"/>
      <c r="S784" s="678"/>
      <c r="T784" s="678"/>
      <c r="U784" s="420"/>
      <c r="V784" s="1187"/>
    </row>
    <row r="785" spans="1:22" ht="39.950000000000003" customHeight="1" x14ac:dyDescent="0.2">
      <c r="A785" s="1001"/>
      <c r="B785" s="439"/>
      <c r="C785" s="420"/>
      <c r="E785" s="8"/>
      <c r="F785" s="779"/>
      <c r="G785" s="678"/>
      <c r="H785" s="678"/>
      <c r="I785" s="678"/>
      <c r="J785" s="678"/>
      <c r="K785" s="678"/>
      <c r="L785" s="678"/>
      <c r="M785" s="678"/>
      <c r="N785" s="678"/>
      <c r="O785" s="678"/>
      <c r="P785" s="678"/>
      <c r="Q785" s="678"/>
      <c r="R785" s="678"/>
      <c r="S785" s="678"/>
      <c r="T785" s="678"/>
      <c r="U785" s="420"/>
      <c r="V785" s="1187"/>
    </row>
    <row r="786" spans="1:22" s="13" customFormat="1" ht="39.950000000000003" customHeight="1" x14ac:dyDescent="0.2">
      <c r="A786" s="1001"/>
      <c r="B786" s="439"/>
      <c r="C786" s="421"/>
      <c r="F786" s="643"/>
      <c r="G786" s="439"/>
      <c r="H786" s="439"/>
      <c r="I786" s="439"/>
      <c r="J786" s="439"/>
      <c r="K786" s="643"/>
      <c r="L786" s="11"/>
      <c r="M786" s="11"/>
      <c r="N786" s="11"/>
      <c r="O786" s="11"/>
      <c r="P786" s="643"/>
      <c r="Q786" s="11"/>
      <c r="R786" s="11"/>
      <c r="S786" s="11"/>
      <c r="T786" s="11"/>
      <c r="U786" s="643"/>
    </row>
    <row r="787" spans="1:22" s="13" customFormat="1" ht="39.950000000000003" customHeight="1" x14ac:dyDescent="0.2">
      <c r="A787" s="1001"/>
      <c r="B787" s="439"/>
      <c r="C787" s="421"/>
      <c r="F787" s="421"/>
      <c r="G787" s="439"/>
      <c r="H787" s="439"/>
      <c r="I787" s="439"/>
      <c r="J787" s="439"/>
      <c r="K787" s="420"/>
      <c r="L787" s="3"/>
      <c r="M787" s="3"/>
      <c r="N787" s="3"/>
      <c r="O787" s="3"/>
      <c r="P787" s="420"/>
      <c r="Q787" s="3"/>
      <c r="R787" s="3"/>
      <c r="S787" s="3"/>
      <c r="T787" s="3"/>
      <c r="U787" s="421"/>
    </row>
    <row r="788" spans="1:22" s="13" customFormat="1" ht="46.5" customHeight="1" x14ac:dyDescent="0.2">
      <c r="A788" s="1001"/>
      <c r="B788" s="439"/>
      <c r="C788" s="421"/>
      <c r="F788" s="421"/>
      <c r="G788" s="439"/>
      <c r="H788" s="439"/>
      <c r="I788" s="439"/>
      <c r="J788" s="439"/>
      <c r="K788" s="420"/>
      <c r="L788" s="3"/>
      <c r="M788" s="3"/>
      <c r="N788" s="3"/>
      <c r="O788" s="3"/>
      <c r="P788" s="420"/>
      <c r="Q788" s="3"/>
      <c r="R788" s="3"/>
      <c r="S788" s="3"/>
      <c r="T788" s="3"/>
      <c r="U788" s="421"/>
    </row>
    <row r="789" spans="1:22" ht="60.75" customHeight="1" x14ac:dyDescent="0.2">
      <c r="A789" s="1001"/>
      <c r="B789" s="439"/>
      <c r="C789" s="420"/>
      <c r="F789" s="420"/>
      <c r="G789" s="439"/>
      <c r="H789" s="439"/>
      <c r="I789" s="439"/>
      <c r="J789" s="439"/>
      <c r="K789" s="420"/>
      <c r="P789" s="420"/>
      <c r="Q789" s="3"/>
      <c r="R789" s="3"/>
      <c r="S789" s="3"/>
      <c r="U789" s="420"/>
    </row>
    <row r="790" spans="1:22" ht="62.25" customHeight="1" x14ac:dyDescent="0.2">
      <c r="A790" s="1002"/>
      <c r="B790" s="444"/>
      <c r="C790" s="421"/>
      <c r="D790" s="13"/>
      <c r="E790" s="13"/>
      <c r="F790" s="420"/>
      <c r="G790" s="439"/>
      <c r="H790" s="439"/>
      <c r="I790" s="439"/>
      <c r="J790" s="439"/>
      <c r="K790" s="421"/>
      <c r="L790" s="13"/>
      <c r="M790" s="13"/>
      <c r="N790" s="13"/>
      <c r="O790" s="13"/>
      <c r="P790" s="421"/>
      <c r="Q790" s="13"/>
      <c r="R790" s="13"/>
      <c r="S790" s="13"/>
      <c r="T790" s="13"/>
      <c r="U790" s="420"/>
    </row>
    <row r="791" spans="1:22" ht="39.950000000000003" customHeight="1" x14ac:dyDescent="0.2">
      <c r="A791" s="1001"/>
      <c r="B791" s="439"/>
      <c r="C791" s="421"/>
      <c r="D791" s="13"/>
      <c r="E791" s="13"/>
      <c r="F791" s="420"/>
      <c r="G791" s="439"/>
      <c r="H791" s="439"/>
      <c r="I791" s="439"/>
      <c r="J791" s="439"/>
      <c r="K791" s="421"/>
      <c r="L791" s="13"/>
      <c r="M791" s="13"/>
      <c r="N791" s="13"/>
      <c r="O791" s="13"/>
      <c r="P791" s="421"/>
      <c r="Q791" s="13"/>
      <c r="R791" s="13"/>
      <c r="S791" s="13"/>
      <c r="T791" s="13"/>
      <c r="U791" s="420"/>
    </row>
    <row r="792" spans="1:22" s="13" customFormat="1" ht="39.950000000000003" customHeight="1" x14ac:dyDescent="0.2">
      <c r="A792" s="1001"/>
      <c r="B792" s="439"/>
      <c r="C792" s="420"/>
      <c r="D792" s="3"/>
      <c r="E792" s="3"/>
      <c r="F792" s="421"/>
      <c r="G792" s="439"/>
      <c r="H792" s="439"/>
      <c r="I792" s="439"/>
      <c r="J792" s="439"/>
      <c r="K792" s="421"/>
      <c r="P792" s="421"/>
      <c r="U792" s="421"/>
    </row>
    <row r="793" spans="1:22" s="13" customFormat="1" ht="39.950000000000003" customHeight="1" x14ac:dyDescent="0.2">
      <c r="A793" s="1001"/>
      <c r="B793" s="439"/>
      <c r="C793" s="420"/>
      <c r="D793" s="3"/>
      <c r="E793" s="3"/>
      <c r="F793" s="421"/>
      <c r="G793" s="439"/>
      <c r="H793" s="439"/>
      <c r="I793" s="439"/>
      <c r="J793" s="439"/>
      <c r="K793" s="420"/>
      <c r="L793" s="3"/>
      <c r="M793" s="3"/>
      <c r="N793" s="3"/>
      <c r="O793" s="3"/>
      <c r="P793" s="420"/>
      <c r="Q793" s="3"/>
      <c r="R793" s="3"/>
      <c r="S793" s="3"/>
      <c r="T793" s="3"/>
      <c r="U793" s="421"/>
    </row>
    <row r="794" spans="1:22" s="13" customFormat="1" ht="39.950000000000003" customHeight="1" x14ac:dyDescent="0.2">
      <c r="A794" s="1001"/>
      <c r="B794" s="439"/>
      <c r="C794" s="420"/>
      <c r="D794" s="3"/>
      <c r="E794" s="3"/>
      <c r="F794" s="421"/>
      <c r="G794" s="439"/>
      <c r="H794" s="439"/>
      <c r="I794" s="444"/>
      <c r="J794" s="444"/>
      <c r="K794" s="421"/>
      <c r="P794" s="421"/>
      <c r="U794" s="421"/>
    </row>
    <row r="795" spans="1:22" ht="12.75" x14ac:dyDescent="0.2">
      <c r="A795" s="1001"/>
      <c r="B795" s="439"/>
      <c r="C795" s="421"/>
      <c r="D795" s="13"/>
      <c r="E795" s="13"/>
      <c r="F795" s="420"/>
      <c r="G795" s="439"/>
      <c r="H795" s="439"/>
      <c r="I795" s="439"/>
      <c r="J795" s="439"/>
      <c r="K795" s="421"/>
      <c r="L795" s="13"/>
      <c r="M795" s="13"/>
      <c r="N795" s="13"/>
      <c r="O795" s="13"/>
      <c r="P795" s="421"/>
      <c r="Q795" s="13"/>
      <c r="R795" s="13"/>
      <c r="S795" s="13"/>
      <c r="T795" s="13"/>
      <c r="U795" s="420"/>
    </row>
    <row r="796" spans="1:22" s="13" customFormat="1" ht="70.5" customHeight="1" x14ac:dyDescent="0.2">
      <c r="A796" s="1001"/>
      <c r="B796" s="439"/>
      <c r="C796" s="439"/>
      <c r="D796" s="439"/>
      <c r="E796" s="3"/>
      <c r="F796" s="421"/>
      <c r="G796" s="439"/>
      <c r="H796" s="439"/>
      <c r="I796" s="439"/>
      <c r="J796" s="439"/>
      <c r="K796" s="420"/>
      <c r="L796" s="3"/>
      <c r="M796" s="3"/>
      <c r="N796" s="3"/>
      <c r="O796" s="3"/>
      <c r="P796" s="420"/>
      <c r="Q796" s="3"/>
      <c r="R796" s="3"/>
      <c r="S796" s="3"/>
      <c r="T796" s="3"/>
      <c r="U796" s="421"/>
    </row>
    <row r="797" spans="1:22" ht="39.950000000000003" customHeight="1" x14ac:dyDescent="0.2">
      <c r="A797" s="1001"/>
      <c r="B797" s="439"/>
      <c r="C797" s="439"/>
      <c r="D797" s="439"/>
      <c r="F797" s="420"/>
      <c r="G797" s="439"/>
      <c r="H797" s="439"/>
      <c r="I797" s="439"/>
      <c r="J797" s="439"/>
      <c r="K797" s="420"/>
      <c r="P797" s="420"/>
      <c r="Q797" s="3"/>
      <c r="R797" s="3"/>
      <c r="S797" s="3"/>
      <c r="U797" s="420"/>
    </row>
    <row r="798" spans="1:22" ht="39.950000000000003" customHeight="1" x14ac:dyDescent="0.2">
      <c r="A798" s="1001"/>
      <c r="B798" s="439"/>
      <c r="C798" s="439"/>
      <c r="D798" s="439"/>
      <c r="E798" s="13"/>
      <c r="F798" s="420"/>
      <c r="G798" s="439"/>
      <c r="H798" s="439"/>
      <c r="I798" s="439"/>
      <c r="J798" s="439"/>
      <c r="K798" s="420"/>
      <c r="P798" s="420"/>
      <c r="Q798" s="3"/>
      <c r="R798" s="3"/>
      <c r="S798" s="3"/>
      <c r="U798" s="420"/>
    </row>
    <row r="799" spans="1:22" ht="39.950000000000003" customHeight="1" x14ac:dyDescent="0.2">
      <c r="A799" s="1001"/>
      <c r="B799" s="439"/>
      <c r="C799" s="420"/>
      <c r="F799" s="420"/>
      <c r="G799" s="439"/>
      <c r="H799" s="439"/>
      <c r="I799" s="439"/>
      <c r="J799" s="439"/>
      <c r="K799" s="421"/>
      <c r="L799" s="13"/>
      <c r="M799" s="13"/>
      <c r="N799" s="13"/>
      <c r="O799" s="13"/>
      <c r="P799" s="421"/>
      <c r="Q799" s="13"/>
      <c r="R799" s="13"/>
      <c r="S799" s="13"/>
      <c r="T799" s="13"/>
      <c r="U799" s="420"/>
    </row>
    <row r="800" spans="1:22" ht="39.950000000000003" customHeight="1" x14ac:dyDescent="0.2">
      <c r="A800" s="1001"/>
      <c r="B800" s="439"/>
      <c r="C800" s="420"/>
      <c r="F800" s="420"/>
      <c r="G800" s="439"/>
      <c r="H800" s="439"/>
      <c r="I800" s="439"/>
      <c r="J800" s="439"/>
      <c r="K800" s="439"/>
      <c r="L800" s="439"/>
      <c r="Q800" s="3"/>
      <c r="R800" s="3"/>
      <c r="S800" s="3"/>
      <c r="U800" s="420"/>
    </row>
    <row r="801" spans="1:21" ht="39.950000000000003" customHeight="1" x14ac:dyDescent="0.2">
      <c r="A801" s="1001"/>
      <c r="B801" s="439"/>
      <c r="C801" s="421"/>
      <c r="D801" s="13"/>
      <c r="E801" s="13"/>
      <c r="F801" s="420"/>
      <c r="G801" s="439"/>
      <c r="H801" s="439"/>
      <c r="I801" s="439"/>
      <c r="J801" s="439"/>
      <c r="K801" s="439"/>
      <c r="L801" s="439"/>
      <c r="Q801" s="3"/>
      <c r="R801" s="3"/>
      <c r="S801" s="3"/>
      <c r="U801" s="420"/>
    </row>
    <row r="802" spans="1:21" ht="39.950000000000003" customHeight="1" x14ac:dyDescent="0.2">
      <c r="A802" s="1001"/>
      <c r="B802" s="439"/>
      <c r="C802" s="421"/>
      <c r="D802" s="13"/>
      <c r="E802" s="13"/>
      <c r="F802" s="420"/>
      <c r="G802" s="439"/>
      <c r="H802" s="439"/>
      <c r="I802" s="439"/>
      <c r="J802" s="439"/>
      <c r="K802" s="439"/>
      <c r="L802" s="439"/>
      <c r="M802" s="13"/>
      <c r="N802" s="13"/>
      <c r="O802" s="13"/>
      <c r="P802" s="13"/>
      <c r="Q802" s="13"/>
      <c r="R802" s="13"/>
      <c r="S802" s="13"/>
      <c r="T802" s="13"/>
      <c r="U802" s="420"/>
    </row>
    <row r="803" spans="1:21" ht="39.950000000000003" customHeight="1" x14ac:dyDescent="0.2">
      <c r="A803" s="1001"/>
      <c r="B803" s="439"/>
      <c r="C803" s="421"/>
      <c r="D803" s="13"/>
      <c r="E803" s="13"/>
      <c r="F803" s="420"/>
      <c r="G803" s="439"/>
      <c r="H803" s="439"/>
      <c r="I803" s="439"/>
      <c r="J803" s="439"/>
      <c r="K803" s="439"/>
      <c r="L803" s="439"/>
      <c r="M803" s="13"/>
      <c r="N803" s="13"/>
      <c r="O803" s="13"/>
      <c r="P803" s="13"/>
      <c r="Q803" s="13"/>
      <c r="R803" s="13"/>
      <c r="S803" s="13"/>
      <c r="T803" s="13"/>
      <c r="U803" s="420"/>
    </row>
    <row r="804" spans="1:21" ht="39.950000000000003" customHeight="1" x14ac:dyDescent="0.2">
      <c r="A804" s="1001"/>
      <c r="B804" s="439"/>
      <c r="C804" s="420"/>
      <c r="F804" s="420"/>
      <c r="G804" s="439"/>
      <c r="H804" s="439"/>
      <c r="I804" s="439"/>
      <c r="J804" s="439"/>
      <c r="K804" s="439"/>
      <c r="L804" s="439"/>
      <c r="M804" s="13"/>
      <c r="N804" s="13"/>
      <c r="O804" s="13"/>
      <c r="P804" s="13"/>
      <c r="Q804" s="13"/>
      <c r="R804" s="13"/>
      <c r="S804" s="13"/>
      <c r="T804" s="13"/>
      <c r="U804" s="420"/>
    </row>
    <row r="805" spans="1:21" ht="39.950000000000003" customHeight="1" x14ac:dyDescent="0.2">
      <c r="A805" s="1002"/>
      <c r="B805" s="444"/>
      <c r="C805" s="421"/>
      <c r="D805" s="13"/>
      <c r="E805" s="13"/>
      <c r="F805" s="420"/>
      <c r="G805" s="439"/>
      <c r="H805" s="439"/>
      <c r="I805" s="439"/>
      <c r="J805" s="439"/>
      <c r="K805" s="439"/>
      <c r="L805" s="439"/>
      <c r="Q805" s="3"/>
      <c r="R805" s="3"/>
      <c r="S805" s="3"/>
      <c r="U805" s="420"/>
    </row>
    <row r="806" spans="1:21" ht="39.950000000000003" customHeight="1" x14ac:dyDescent="0.2">
      <c r="A806" s="1001"/>
      <c r="B806" s="439"/>
      <c r="C806" s="421"/>
      <c r="D806" s="13"/>
      <c r="E806" s="13"/>
      <c r="F806" s="420"/>
      <c r="G806" s="439"/>
      <c r="H806" s="439"/>
      <c r="I806" s="439"/>
      <c r="J806" s="439"/>
      <c r="K806" s="439"/>
      <c r="L806" s="439"/>
      <c r="M806" s="439"/>
      <c r="N806" s="439"/>
      <c r="O806" s="439"/>
      <c r="P806" s="439"/>
      <c r="Q806" s="440"/>
      <c r="R806" s="440"/>
      <c r="S806" s="443"/>
      <c r="T806" s="442"/>
      <c r="U806" s="420"/>
    </row>
    <row r="807" spans="1:21" ht="39.950000000000003" customHeight="1" x14ac:dyDescent="0.2">
      <c r="A807" s="1001"/>
      <c r="B807" s="439"/>
      <c r="C807" s="420"/>
      <c r="F807" s="420"/>
      <c r="G807" s="439"/>
      <c r="H807" s="439"/>
      <c r="I807" s="439"/>
      <c r="J807" s="439"/>
      <c r="K807" s="439"/>
      <c r="L807" s="439"/>
      <c r="M807" s="439"/>
      <c r="N807" s="439"/>
      <c r="O807" s="439"/>
      <c r="P807" s="439"/>
      <c r="Q807" s="440"/>
      <c r="R807" s="440"/>
      <c r="S807" s="443"/>
      <c r="T807" s="442"/>
      <c r="U807" s="420"/>
    </row>
    <row r="808" spans="1:21" ht="39.950000000000003" customHeight="1" x14ac:dyDescent="0.2">
      <c r="A808" s="1001"/>
      <c r="B808" s="439"/>
      <c r="C808" s="420"/>
      <c r="F808" s="420"/>
      <c r="G808" s="439"/>
      <c r="H808" s="439"/>
      <c r="I808" s="439"/>
      <c r="J808" s="439"/>
      <c r="K808" s="439"/>
      <c r="L808" s="439"/>
      <c r="M808" s="439"/>
      <c r="N808" s="439"/>
      <c r="O808" s="439"/>
      <c r="P808" s="439"/>
      <c r="Q808" s="440"/>
      <c r="R808" s="440"/>
      <c r="S808" s="443"/>
      <c r="T808" s="442"/>
      <c r="U808" s="420"/>
    </row>
    <row r="809" spans="1:21" ht="39.950000000000003" customHeight="1" x14ac:dyDescent="0.2">
      <c r="A809" s="1001"/>
      <c r="B809" s="439"/>
      <c r="C809" s="420"/>
      <c r="F809" s="420"/>
      <c r="G809" s="439"/>
      <c r="H809" s="439"/>
      <c r="I809" s="439"/>
      <c r="J809" s="439"/>
      <c r="K809" s="439"/>
      <c r="L809" s="439"/>
      <c r="M809" s="439"/>
      <c r="N809" s="439"/>
      <c r="O809" s="439"/>
      <c r="P809" s="439"/>
      <c r="Q809" s="439"/>
      <c r="R809" s="439"/>
      <c r="S809" s="443"/>
      <c r="T809" s="442"/>
      <c r="U809" s="420"/>
    </row>
    <row r="810" spans="1:21" ht="39.950000000000003" customHeight="1" x14ac:dyDescent="0.2">
      <c r="A810" s="1001"/>
      <c r="B810" s="439"/>
      <c r="C810" s="421"/>
      <c r="D810" s="13"/>
      <c r="E810" s="13"/>
      <c r="F810" s="420"/>
      <c r="G810" s="439"/>
      <c r="H810" s="439"/>
      <c r="I810" s="439"/>
      <c r="J810" s="439"/>
      <c r="K810" s="439"/>
      <c r="L810" s="439"/>
      <c r="M810" s="439"/>
      <c r="N810" s="439"/>
      <c r="O810" s="439"/>
      <c r="P810" s="439"/>
      <c r="Q810" s="439"/>
      <c r="R810" s="439"/>
      <c r="S810" s="443"/>
      <c r="T810" s="442"/>
      <c r="U810" s="420"/>
    </row>
    <row r="811" spans="1:21" ht="39.950000000000003" customHeight="1" x14ac:dyDescent="0.2">
      <c r="A811" s="1001"/>
      <c r="B811" s="439"/>
      <c r="C811" s="439"/>
      <c r="D811" s="439"/>
      <c r="F811" s="420"/>
      <c r="G811" s="439"/>
      <c r="H811" s="439"/>
      <c r="I811" s="439"/>
      <c r="J811" s="439"/>
      <c r="K811" s="439"/>
      <c r="L811" s="439"/>
      <c r="M811" s="439"/>
      <c r="N811" s="439"/>
      <c r="O811" s="439"/>
      <c r="P811" s="439"/>
      <c r="Q811" s="439"/>
      <c r="R811" s="439"/>
      <c r="S811" s="443"/>
      <c r="T811" s="442"/>
      <c r="U811" s="420"/>
    </row>
    <row r="812" spans="1:21" ht="39.950000000000003" customHeight="1" x14ac:dyDescent="0.2">
      <c r="A812" s="1001"/>
      <c r="B812" s="439"/>
      <c r="C812" s="439"/>
      <c r="D812" s="439"/>
      <c r="F812" s="420"/>
      <c r="G812" s="439"/>
      <c r="H812" s="439"/>
      <c r="I812" s="439"/>
      <c r="J812" s="439"/>
      <c r="K812" s="439"/>
      <c r="L812" s="439"/>
      <c r="M812" s="439"/>
      <c r="N812" s="439"/>
      <c r="O812" s="439"/>
      <c r="P812" s="439"/>
      <c r="Q812" s="439"/>
      <c r="R812" s="439"/>
      <c r="S812" s="443"/>
      <c r="T812" s="442"/>
      <c r="U812" s="420"/>
    </row>
    <row r="813" spans="1:21" ht="39.950000000000003" customHeight="1" x14ac:dyDescent="0.2">
      <c r="A813" s="1001"/>
      <c r="B813" s="439"/>
      <c r="C813" s="439"/>
      <c r="D813" s="439"/>
      <c r="E813" s="13"/>
      <c r="F813" s="420"/>
      <c r="G813" s="439"/>
      <c r="H813" s="439"/>
      <c r="I813" s="439"/>
      <c r="J813" s="439"/>
      <c r="K813" s="439"/>
      <c r="L813" s="439"/>
      <c r="M813" s="439"/>
      <c r="N813" s="439"/>
      <c r="O813" s="439"/>
      <c r="P813" s="439"/>
      <c r="Q813" s="439"/>
      <c r="R813" s="439"/>
      <c r="S813" s="443"/>
      <c r="T813" s="442"/>
      <c r="U813" s="420"/>
    </row>
    <row r="814" spans="1:21" ht="39.950000000000003" customHeight="1" x14ac:dyDescent="0.2">
      <c r="A814" s="1001"/>
      <c r="B814" s="439"/>
      <c r="C814" s="420"/>
      <c r="F814" s="420"/>
      <c r="G814" s="439"/>
      <c r="H814" s="439"/>
      <c r="I814" s="439"/>
      <c r="J814" s="439"/>
      <c r="K814" s="439"/>
      <c r="L814" s="439"/>
      <c r="M814" s="439"/>
      <c r="N814" s="439"/>
      <c r="O814" s="439"/>
      <c r="P814" s="439"/>
      <c r="Q814" s="439"/>
      <c r="R814" s="439"/>
      <c r="S814" s="443"/>
      <c r="T814" s="442"/>
      <c r="U814" s="420"/>
    </row>
    <row r="815" spans="1:21" ht="39.950000000000003" customHeight="1" x14ac:dyDescent="0.2">
      <c r="A815" s="1001"/>
      <c r="B815" s="439"/>
      <c r="C815" s="420"/>
      <c r="F815" s="420"/>
      <c r="G815" s="439"/>
      <c r="H815" s="439"/>
      <c r="I815" s="439"/>
      <c r="J815" s="439"/>
      <c r="K815" s="439"/>
      <c r="L815" s="439"/>
      <c r="M815" s="439"/>
      <c r="N815" s="439"/>
      <c r="O815" s="439"/>
      <c r="P815" s="439"/>
      <c r="Q815" s="439"/>
      <c r="R815" s="439"/>
      <c r="S815" s="443"/>
      <c r="T815" s="442"/>
      <c r="U815" s="420"/>
    </row>
    <row r="816" spans="1:21" s="13" customFormat="1" ht="39.950000000000003" customHeight="1" x14ac:dyDescent="0.2">
      <c r="A816" s="1001"/>
      <c r="B816" s="439"/>
      <c r="C816" s="421"/>
      <c r="F816" s="421"/>
      <c r="G816" s="439"/>
      <c r="H816" s="439"/>
      <c r="I816" s="439"/>
      <c r="J816" s="439"/>
      <c r="K816" s="439"/>
      <c r="L816" s="439"/>
      <c r="M816" s="439"/>
      <c r="N816" s="439"/>
      <c r="O816" s="439"/>
      <c r="P816" s="439"/>
      <c r="Q816" s="439"/>
      <c r="R816" s="439"/>
      <c r="S816" s="441"/>
      <c r="T816" s="442"/>
      <c r="U816" s="421"/>
    </row>
    <row r="817" spans="1:21" s="13" customFormat="1" ht="39.950000000000003" customHeight="1" x14ac:dyDescent="0.2">
      <c r="A817" s="1001"/>
      <c r="B817" s="439"/>
      <c r="C817" s="421"/>
      <c r="F817" s="421"/>
      <c r="G817" s="439"/>
      <c r="H817" s="439"/>
      <c r="I817" s="439"/>
      <c r="J817" s="439"/>
      <c r="K817" s="439"/>
      <c r="L817" s="439"/>
      <c r="M817" s="439"/>
      <c r="N817" s="439"/>
      <c r="O817" s="439"/>
      <c r="P817" s="439"/>
      <c r="Q817" s="439"/>
      <c r="R817" s="439"/>
      <c r="S817" s="441"/>
      <c r="T817" s="442"/>
      <c r="U817" s="421"/>
    </row>
    <row r="818" spans="1:21" ht="39.950000000000003" customHeight="1" x14ac:dyDescent="0.2">
      <c r="A818" s="1001"/>
      <c r="B818" s="439"/>
      <c r="C818" s="421"/>
      <c r="D818" s="13"/>
      <c r="E818" s="13"/>
    </row>
    <row r="819" spans="1:21" ht="39.950000000000003" customHeight="1" x14ac:dyDescent="0.2">
      <c r="A819" s="1001"/>
      <c r="B819" s="439"/>
      <c r="C819" s="420"/>
    </row>
    <row r="820" spans="1:21" ht="39.950000000000003" customHeight="1" x14ac:dyDescent="0.2">
      <c r="A820" s="1002"/>
      <c r="B820" s="444"/>
      <c r="C820" s="421"/>
      <c r="D820" s="13"/>
      <c r="E820" s="13"/>
    </row>
    <row r="821" spans="1:21" ht="39.950000000000003" customHeight="1" x14ac:dyDescent="0.2">
      <c r="A821" s="1001"/>
      <c r="B821" s="439"/>
      <c r="C821" s="421"/>
      <c r="D821" s="13"/>
      <c r="E821" s="13"/>
    </row>
    <row r="822" spans="1:21" ht="39.950000000000003" customHeight="1" x14ac:dyDescent="0.2">
      <c r="A822" s="1001"/>
      <c r="B822" s="439"/>
      <c r="C822" s="420"/>
    </row>
    <row r="823" spans="1:21" ht="39.950000000000003" customHeight="1" x14ac:dyDescent="0.2">
      <c r="A823" s="1001"/>
      <c r="B823" s="439"/>
      <c r="C823" s="420"/>
    </row>
    <row r="824" spans="1:21" ht="39.950000000000003" customHeight="1" x14ac:dyDescent="0.2">
      <c r="A824" s="1001"/>
      <c r="B824" s="439"/>
      <c r="C824" s="420"/>
    </row>
    <row r="825" spans="1:21" ht="39.950000000000003" customHeight="1" x14ac:dyDescent="0.2">
      <c r="A825" s="1001"/>
      <c r="B825" s="439"/>
      <c r="C825" s="421"/>
      <c r="D825" s="13"/>
      <c r="E825" s="13"/>
    </row>
    <row r="826" spans="1:21" ht="39.950000000000003" customHeight="1" x14ac:dyDescent="0.2">
      <c r="A826" s="1001"/>
      <c r="B826" s="439"/>
      <c r="C826" s="439"/>
      <c r="D826" s="439"/>
    </row>
    <row r="827" spans="1:21" ht="39.950000000000003" customHeight="1" x14ac:dyDescent="0.2">
      <c r="A827" s="1001"/>
      <c r="B827" s="439"/>
      <c r="C827" s="439"/>
      <c r="D827" s="439"/>
    </row>
    <row r="828" spans="1:21" ht="39.950000000000003" customHeight="1" x14ac:dyDescent="0.2">
      <c r="A828" s="1001"/>
      <c r="B828" s="439"/>
      <c r="C828" s="439"/>
      <c r="D828" s="439"/>
      <c r="E828" s="13"/>
    </row>
    <row r="829" spans="1:21" ht="39.950000000000003" customHeight="1" x14ac:dyDescent="0.2">
      <c r="A829" s="1001"/>
      <c r="B829" s="439"/>
      <c r="C829" s="420"/>
    </row>
  </sheetData>
  <sheetProtection algorithmName="SHA-512" hashValue="5YK8VHd8M3Vgc3vNRWxltcDpEVful32PdyVzbdHtnODHGIs05Z/w+oZk4o4+kzBr/TNlz6X3es/qzBpIYOY8Nw==" saltValue="LYz/U6QkU9BlV/Ff15gaFg==" spinCount="100000" sheet="1" objects="1" scenarios="1" selectLockedCells="1" selectUnlockedCells="1"/>
  <mergeCells count="516">
    <mergeCell ref="B782:B783"/>
    <mergeCell ref="V196:V198"/>
    <mergeCell ref="A219:A222"/>
    <mergeCell ref="B219:B222"/>
    <mergeCell ref="D220:D222"/>
    <mergeCell ref="E220:E222"/>
    <mergeCell ref="A224:A226"/>
    <mergeCell ref="B224:B226"/>
    <mergeCell ref="A698:A699"/>
    <mergeCell ref="B698:B699"/>
    <mergeCell ref="A605:A662"/>
    <mergeCell ref="A196:A198"/>
    <mergeCell ref="B196:B198"/>
    <mergeCell ref="A356:A372"/>
    <mergeCell ref="B356:B372"/>
    <mergeCell ref="C227:C228"/>
    <mergeCell ref="C229:C230"/>
    <mergeCell ref="D237:D238"/>
    <mergeCell ref="E399:E409"/>
    <mergeCell ref="E287:E288"/>
    <mergeCell ref="E441:E444"/>
    <mergeCell ref="E241:E242"/>
    <mergeCell ref="E243:E244"/>
    <mergeCell ref="C414:C415"/>
    <mergeCell ref="U50:U51"/>
    <mergeCell ref="A308:A316"/>
    <mergeCell ref="B308:B316"/>
    <mergeCell ref="A317:A321"/>
    <mergeCell ref="B317:B321"/>
    <mergeCell ref="A286:A288"/>
    <mergeCell ref="B286:B288"/>
    <mergeCell ref="A245:A257"/>
    <mergeCell ref="B245:B257"/>
    <mergeCell ref="C249:C250"/>
    <mergeCell ref="D239:D240"/>
    <mergeCell ref="A206:A214"/>
    <mergeCell ref="B206:B214"/>
    <mergeCell ref="E255:E256"/>
    <mergeCell ref="E249:E250"/>
    <mergeCell ref="E251:E252"/>
    <mergeCell ref="A215:A218"/>
    <mergeCell ref="B215:B218"/>
    <mergeCell ref="D217:D218"/>
    <mergeCell ref="E217:E218"/>
    <mergeCell ref="C243:C244"/>
    <mergeCell ref="D227:D228"/>
    <mergeCell ref="A258:A285"/>
    <mergeCell ref="B258:B285"/>
    <mergeCell ref="C416:C418"/>
    <mergeCell ref="C419:C420"/>
    <mergeCell ref="B414:B420"/>
    <mergeCell ref="A414:A420"/>
    <mergeCell ref="D241:D242"/>
    <mergeCell ref="D243:D244"/>
    <mergeCell ref="B227:B244"/>
    <mergeCell ref="A324:A349"/>
    <mergeCell ref="B324:B349"/>
    <mergeCell ref="A350:A355"/>
    <mergeCell ref="B350:B355"/>
    <mergeCell ref="D287:D288"/>
    <mergeCell ref="A289:A307"/>
    <mergeCell ref="B289:B307"/>
    <mergeCell ref="C231:C232"/>
    <mergeCell ref="D399:D409"/>
    <mergeCell ref="C258:E258"/>
    <mergeCell ref="C264:E264"/>
    <mergeCell ref="A227:A244"/>
    <mergeCell ref="C233:C234"/>
    <mergeCell ref="C235:C236"/>
    <mergeCell ref="C237:C238"/>
    <mergeCell ref="C239:C240"/>
    <mergeCell ref="C241:C242"/>
    <mergeCell ref="F653:F654"/>
    <mergeCell ref="A449:A453"/>
    <mergeCell ref="B449:B453"/>
    <mergeCell ref="A503:A506"/>
    <mergeCell ref="A373:A377"/>
    <mergeCell ref="B373:B377"/>
    <mergeCell ref="A455:A456"/>
    <mergeCell ref="B455:B456"/>
    <mergeCell ref="B478:B479"/>
    <mergeCell ref="A491:A493"/>
    <mergeCell ref="B491:B493"/>
    <mergeCell ref="B481:B483"/>
    <mergeCell ref="B421:B424"/>
    <mergeCell ref="A478:A479"/>
    <mergeCell ref="A481:A483"/>
    <mergeCell ref="B446:B447"/>
    <mergeCell ref="B425:B427"/>
    <mergeCell ref="A484:A490"/>
    <mergeCell ref="B484:B490"/>
    <mergeCell ref="B428:B433"/>
    <mergeCell ref="A457:A463"/>
    <mergeCell ref="B457:B463"/>
    <mergeCell ref="A465:A467"/>
    <mergeCell ref="B465:B467"/>
    <mergeCell ref="F661:F662"/>
    <mergeCell ref="F639:F640"/>
    <mergeCell ref="T536:T537"/>
    <mergeCell ref="F659:F660"/>
    <mergeCell ref="F565:F566"/>
    <mergeCell ref="F605:F606"/>
    <mergeCell ref="F607:F608"/>
    <mergeCell ref="H536:H537"/>
    <mergeCell ref="I536:I537"/>
    <mergeCell ref="K536:K537"/>
    <mergeCell ref="L536:L537"/>
    <mergeCell ref="M536:M537"/>
    <mergeCell ref="O536:O537"/>
    <mergeCell ref="P536:P537"/>
    <mergeCell ref="Q536:Q537"/>
    <mergeCell ref="F651:F652"/>
    <mergeCell ref="F657:F658"/>
    <mergeCell ref="R536:R537"/>
    <mergeCell ref="G536:G537"/>
    <mergeCell ref="F609:F610"/>
    <mergeCell ref="F611:F612"/>
    <mergeCell ref="F613:F614"/>
    <mergeCell ref="F615:F616"/>
    <mergeCell ref="F617:F618"/>
    <mergeCell ref="G526:G528"/>
    <mergeCell ref="G529:G531"/>
    <mergeCell ref="V749:V753"/>
    <mergeCell ref="E702:E703"/>
    <mergeCell ref="D707:D721"/>
    <mergeCell ref="E707:E721"/>
    <mergeCell ref="A556:A557"/>
    <mergeCell ref="B556:B557"/>
    <mergeCell ref="B550:B551"/>
    <mergeCell ref="D605:D662"/>
    <mergeCell ref="E606:E662"/>
    <mergeCell ref="C659:C660"/>
    <mergeCell ref="A668:A674"/>
    <mergeCell ref="B668:B674"/>
    <mergeCell ref="D668:D674"/>
    <mergeCell ref="E668:E674"/>
    <mergeCell ref="A558:A564"/>
    <mergeCell ref="B558:B564"/>
    <mergeCell ref="C552:C553"/>
    <mergeCell ref="E552:E553"/>
    <mergeCell ref="A550:A551"/>
    <mergeCell ref="C661:C662"/>
    <mergeCell ref="B552:B553"/>
    <mergeCell ref="A552:A553"/>
    <mergeCell ref="F621:F622"/>
    <mergeCell ref="F623:F624"/>
    <mergeCell ref="F625:F626"/>
    <mergeCell ref="F627:F628"/>
    <mergeCell ref="F629:F630"/>
    <mergeCell ref="F631:F632"/>
    <mergeCell ref="F526:F528"/>
    <mergeCell ref="F529:F531"/>
    <mergeCell ref="F517:F519"/>
    <mergeCell ref="F520:F522"/>
    <mergeCell ref="F523:F525"/>
    <mergeCell ref="F579:F580"/>
    <mergeCell ref="F552:F553"/>
    <mergeCell ref="F536:F537"/>
    <mergeCell ref="F619:F620"/>
    <mergeCell ref="C776:C777"/>
    <mergeCell ref="A769:A770"/>
    <mergeCell ref="B769:B770"/>
    <mergeCell ref="C769:C770"/>
    <mergeCell ref="D727:D733"/>
    <mergeCell ref="A569:A575"/>
    <mergeCell ref="B569:B575"/>
    <mergeCell ref="E569:E574"/>
    <mergeCell ref="C605:C606"/>
    <mergeCell ref="C607:C608"/>
    <mergeCell ref="C633:C634"/>
    <mergeCell ref="C635:C636"/>
    <mergeCell ref="C637:C638"/>
    <mergeCell ref="C639:C640"/>
    <mergeCell ref="C641:C642"/>
    <mergeCell ref="A577:A587"/>
    <mergeCell ref="B577:B587"/>
    <mergeCell ref="C657:C658"/>
    <mergeCell ref="B605:B662"/>
    <mergeCell ref="A592:A596"/>
    <mergeCell ref="B592:B596"/>
    <mergeCell ref="C609:C610"/>
    <mergeCell ref="C611:C612"/>
    <mergeCell ref="C613:C614"/>
    <mergeCell ref="A782:A783"/>
    <mergeCell ref="A691:A694"/>
    <mergeCell ref="B691:B694"/>
    <mergeCell ref="E727:E733"/>
    <mergeCell ref="A704:A705"/>
    <mergeCell ref="B704:B705"/>
    <mergeCell ref="D704:D705"/>
    <mergeCell ref="E704:E705"/>
    <mergeCell ref="A706:A721"/>
    <mergeCell ref="A749:A753"/>
    <mergeCell ref="B749:B753"/>
    <mergeCell ref="A761:A768"/>
    <mergeCell ref="B706:B721"/>
    <mergeCell ref="A741:A746"/>
    <mergeCell ref="B741:B746"/>
    <mergeCell ref="C741:C746"/>
    <mergeCell ref="A702:A703"/>
    <mergeCell ref="B702:B703"/>
    <mergeCell ref="D702:D703"/>
    <mergeCell ref="B761:B768"/>
    <mergeCell ref="C761:C768"/>
    <mergeCell ref="A774:A778"/>
    <mergeCell ref="A726:A733"/>
    <mergeCell ref="B726:B733"/>
    <mergeCell ref="C651:C652"/>
    <mergeCell ref="C653:C654"/>
    <mergeCell ref="C655:C656"/>
    <mergeCell ref="A598:A599"/>
    <mergeCell ref="A441:A444"/>
    <mergeCell ref="B441:B444"/>
    <mergeCell ref="C579:C580"/>
    <mergeCell ref="C508:C510"/>
    <mergeCell ref="C511:C513"/>
    <mergeCell ref="A546:A549"/>
    <mergeCell ref="B546:B549"/>
    <mergeCell ref="A532:A538"/>
    <mergeCell ref="B532:B538"/>
    <mergeCell ref="C536:C537"/>
    <mergeCell ref="C529:C531"/>
    <mergeCell ref="C526:C528"/>
    <mergeCell ref="B503:B506"/>
    <mergeCell ref="A495:A498"/>
    <mergeCell ref="B495:B498"/>
    <mergeCell ref="A501:A502"/>
    <mergeCell ref="A470:A476"/>
    <mergeCell ref="B470:B476"/>
    <mergeCell ref="A446:A447"/>
    <mergeCell ref="C647:C648"/>
    <mergeCell ref="B774:B778"/>
    <mergeCell ref="C774:C775"/>
    <mergeCell ref="A434:A438"/>
    <mergeCell ref="B434:B438"/>
    <mergeCell ref="E426:E427"/>
    <mergeCell ref="A428:A433"/>
    <mergeCell ref="A421:A424"/>
    <mergeCell ref="E565:E566"/>
    <mergeCell ref="A676:A685"/>
    <mergeCell ref="B676:B685"/>
    <mergeCell ref="D676:D685"/>
    <mergeCell ref="E676:E685"/>
    <mergeCell ref="A565:A568"/>
    <mergeCell ref="B565:B568"/>
    <mergeCell ref="C621:C622"/>
    <mergeCell ref="C623:C624"/>
    <mergeCell ref="C625:C626"/>
    <mergeCell ref="C627:C628"/>
    <mergeCell ref="C629:C630"/>
    <mergeCell ref="C631:C632"/>
    <mergeCell ref="A588:A591"/>
    <mergeCell ref="B588:B591"/>
    <mergeCell ref="A540:A545"/>
    <mergeCell ref="B540:B545"/>
    <mergeCell ref="D235:D236"/>
    <mergeCell ref="A148:A149"/>
    <mergeCell ref="B148:B149"/>
    <mergeCell ref="C148:C149"/>
    <mergeCell ref="D148:D149"/>
    <mergeCell ref="E148:E149"/>
    <mergeCell ref="A150:A175"/>
    <mergeCell ref="B150:B175"/>
    <mergeCell ref="D154:D175"/>
    <mergeCell ref="E154:E175"/>
    <mergeCell ref="A176:A179"/>
    <mergeCell ref="B176:B179"/>
    <mergeCell ref="A180:A195"/>
    <mergeCell ref="B180:B195"/>
    <mergeCell ref="D185:D195"/>
    <mergeCell ref="A199:A200"/>
    <mergeCell ref="B199:B200"/>
    <mergeCell ref="A203:A205"/>
    <mergeCell ref="B203:B205"/>
    <mergeCell ref="A57:A106"/>
    <mergeCell ref="B57:B106"/>
    <mergeCell ref="C57:C61"/>
    <mergeCell ref="A107:A132"/>
    <mergeCell ref="B107:B132"/>
    <mergeCell ref="C127:C128"/>
    <mergeCell ref="C97:C101"/>
    <mergeCell ref="D231:D232"/>
    <mergeCell ref="D233:D234"/>
    <mergeCell ref="A21:A22"/>
    <mergeCell ref="B21:B22"/>
    <mergeCell ref="B23:B25"/>
    <mergeCell ref="A40:A41"/>
    <mergeCell ref="A23:A25"/>
    <mergeCell ref="A26:A29"/>
    <mergeCell ref="B26:B29"/>
    <mergeCell ref="B52:B55"/>
    <mergeCell ref="B40:B41"/>
    <mergeCell ref="A52:A55"/>
    <mergeCell ref="B42:B48"/>
    <mergeCell ref="A42:A48"/>
    <mergeCell ref="A49:A51"/>
    <mergeCell ref="B49:B51"/>
    <mergeCell ref="A30:A39"/>
    <mergeCell ref="B30:B39"/>
    <mergeCell ref="D18:D19"/>
    <mergeCell ref="O2:R2"/>
    <mergeCell ref="C2:E2"/>
    <mergeCell ref="A5:A10"/>
    <mergeCell ref="B5:B10"/>
    <mergeCell ref="A12:A16"/>
    <mergeCell ref="B12:B16"/>
    <mergeCell ref="A17:A20"/>
    <mergeCell ref="B17:B20"/>
    <mergeCell ref="E18:E19"/>
    <mergeCell ref="C26:C27"/>
    <mergeCell ref="C28:C29"/>
    <mergeCell ref="E115:E116"/>
    <mergeCell ref="D117:D124"/>
    <mergeCell ref="E117:E124"/>
    <mergeCell ref="C102:C106"/>
    <mergeCell ref="D72:D76"/>
    <mergeCell ref="D50:D51"/>
    <mergeCell ref="E50:E51"/>
    <mergeCell ref="D28:D29"/>
    <mergeCell ref="E28:E29"/>
    <mergeCell ref="C62:C66"/>
    <mergeCell ref="C67:C71"/>
    <mergeCell ref="C72:C76"/>
    <mergeCell ref="C77:C81"/>
    <mergeCell ref="C82:C86"/>
    <mergeCell ref="C87:C91"/>
    <mergeCell ref="C92:C96"/>
    <mergeCell ref="D67:D71"/>
    <mergeCell ref="D57:D61"/>
    <mergeCell ref="V784:V785"/>
    <mergeCell ref="V536:V537"/>
    <mergeCell ref="U726:U733"/>
    <mergeCell ref="D508:D510"/>
    <mergeCell ref="D511:D513"/>
    <mergeCell ref="D552:D553"/>
    <mergeCell ref="E508:E513"/>
    <mergeCell ref="D529:D531"/>
    <mergeCell ref="E588:E591"/>
    <mergeCell ref="E592:E596"/>
    <mergeCell ref="V577:V578"/>
    <mergeCell ref="E529:E531"/>
    <mergeCell ref="E523:E525"/>
    <mergeCell ref="D526:D528"/>
    <mergeCell ref="E526:E528"/>
    <mergeCell ref="D565:D566"/>
    <mergeCell ref="D541:D543"/>
    <mergeCell ref="F645:F646"/>
    <mergeCell ref="F647:F648"/>
    <mergeCell ref="F649:F650"/>
    <mergeCell ref="F633:F634"/>
    <mergeCell ref="F635:F636"/>
    <mergeCell ref="F637:F638"/>
    <mergeCell ref="G511:G513"/>
    <mergeCell ref="V57:V58"/>
    <mergeCell ref="F62:F66"/>
    <mergeCell ref="V62:V65"/>
    <mergeCell ref="F67:F71"/>
    <mergeCell ref="F239:F240"/>
    <mergeCell ref="E87:E91"/>
    <mergeCell ref="E92:E96"/>
    <mergeCell ref="E97:E101"/>
    <mergeCell ref="E102:E106"/>
    <mergeCell ref="E72:E76"/>
    <mergeCell ref="E77:E81"/>
    <mergeCell ref="E82:E86"/>
    <mergeCell ref="F82:F86"/>
    <mergeCell ref="F102:F106"/>
    <mergeCell ref="F72:F76"/>
    <mergeCell ref="F77:F81"/>
    <mergeCell ref="E235:E236"/>
    <mergeCell ref="F227:F228"/>
    <mergeCell ref="F229:F230"/>
    <mergeCell ref="F127:F128"/>
    <mergeCell ref="E125:E130"/>
    <mergeCell ref="F235:F236"/>
    <mergeCell ref="F237:F238"/>
    <mergeCell ref="E227:E228"/>
    <mergeCell ref="F26:F27"/>
    <mergeCell ref="F57:F61"/>
    <mergeCell ref="E541:E543"/>
    <mergeCell ref="D544:D545"/>
    <mergeCell ref="E544:E545"/>
    <mergeCell ref="F641:F642"/>
    <mergeCell ref="E26:E27"/>
    <mergeCell ref="D26:D27"/>
    <mergeCell ref="D32:D39"/>
    <mergeCell ref="E32:E39"/>
    <mergeCell ref="F241:F242"/>
    <mergeCell ref="F243:F244"/>
    <mergeCell ref="F233:F234"/>
    <mergeCell ref="D229:D230"/>
    <mergeCell ref="F28:F29"/>
    <mergeCell ref="E237:E238"/>
    <mergeCell ref="E239:E240"/>
    <mergeCell ref="E185:E195"/>
    <mergeCell ref="F87:F91"/>
    <mergeCell ref="F92:F96"/>
    <mergeCell ref="F97:F101"/>
    <mergeCell ref="E473:E476"/>
    <mergeCell ref="D131:D132"/>
    <mergeCell ref="D62:D66"/>
    <mergeCell ref="F655:F656"/>
    <mergeCell ref="F643:F644"/>
    <mergeCell ref="E496:E498"/>
    <mergeCell ref="E501:E502"/>
    <mergeCell ref="E517:E519"/>
    <mergeCell ref="D496:D498"/>
    <mergeCell ref="D517:D519"/>
    <mergeCell ref="E491:E492"/>
    <mergeCell ref="D421:D422"/>
    <mergeCell ref="E428:E433"/>
    <mergeCell ref="F577:F578"/>
    <mergeCell ref="D585:D587"/>
    <mergeCell ref="E585:E587"/>
    <mergeCell ref="F514:F516"/>
    <mergeCell ref="E520:E522"/>
    <mergeCell ref="F421:F422"/>
    <mergeCell ref="F423:F424"/>
    <mergeCell ref="E421:E422"/>
    <mergeCell ref="E484:E487"/>
    <mergeCell ref="E449:E453"/>
    <mergeCell ref="E455:E456"/>
    <mergeCell ref="E434:E438"/>
    <mergeCell ref="D423:D424"/>
    <mergeCell ref="E423:E424"/>
    <mergeCell ref="C649:C650"/>
    <mergeCell ref="D77:D81"/>
    <mergeCell ref="D82:D86"/>
    <mergeCell ref="D87:D91"/>
    <mergeCell ref="D92:D96"/>
    <mergeCell ref="D97:D101"/>
    <mergeCell ref="D102:D106"/>
    <mergeCell ref="D125:D130"/>
    <mergeCell ref="D249:D250"/>
    <mergeCell ref="C251:C252"/>
    <mergeCell ref="D251:D252"/>
    <mergeCell ref="D255:D256"/>
    <mergeCell ref="C577:C578"/>
    <mergeCell ref="D577:D578"/>
    <mergeCell ref="C514:C516"/>
    <mergeCell ref="D514:D516"/>
    <mergeCell ref="C517:C519"/>
    <mergeCell ref="C423:C424"/>
    <mergeCell ref="C421:C422"/>
    <mergeCell ref="C520:C522"/>
    <mergeCell ref="D520:D522"/>
    <mergeCell ref="C523:C525"/>
    <mergeCell ref="D523:D525"/>
    <mergeCell ref="C643:C644"/>
    <mergeCell ref="C645:C646"/>
    <mergeCell ref="E558:E564"/>
    <mergeCell ref="D536:D537"/>
    <mergeCell ref="E536:E537"/>
    <mergeCell ref="E546:E549"/>
    <mergeCell ref="E577:E578"/>
    <mergeCell ref="C615:C616"/>
    <mergeCell ref="C617:C618"/>
    <mergeCell ref="C619:C620"/>
    <mergeCell ref="C565:C566"/>
    <mergeCell ref="V579:V580"/>
    <mergeCell ref="C581:C582"/>
    <mergeCell ref="D581:D584"/>
    <mergeCell ref="E581:E584"/>
    <mergeCell ref="F581:F582"/>
    <mergeCell ref="V581:V582"/>
    <mergeCell ref="C583:C584"/>
    <mergeCell ref="F583:F584"/>
    <mergeCell ref="V583:V584"/>
    <mergeCell ref="U536:U537"/>
    <mergeCell ref="E411:E413"/>
    <mergeCell ref="A410:A413"/>
    <mergeCell ref="B410:B413"/>
    <mergeCell ref="A378:A386"/>
    <mergeCell ref="B378:B386"/>
    <mergeCell ref="D389:D391"/>
    <mergeCell ref="E389:E391"/>
    <mergeCell ref="A387:A391"/>
    <mergeCell ref="B387:B391"/>
    <mergeCell ref="A398:A409"/>
    <mergeCell ref="B398:B409"/>
    <mergeCell ref="E514:E516"/>
    <mergeCell ref="E457:E460"/>
    <mergeCell ref="D461:D463"/>
    <mergeCell ref="E461:E463"/>
    <mergeCell ref="F511:F513"/>
    <mergeCell ref="D482:D483"/>
    <mergeCell ref="E482:E483"/>
    <mergeCell ref="E465:E467"/>
    <mergeCell ref="G514:G516"/>
    <mergeCell ref="G517:G519"/>
    <mergeCell ref="G520:G522"/>
    <mergeCell ref="G523:G525"/>
    <mergeCell ref="A508:A531"/>
    <mergeCell ref="B508:B531"/>
    <mergeCell ref="B501:B502"/>
    <mergeCell ref="A425:A427"/>
    <mergeCell ref="F508:F510"/>
    <mergeCell ref="E131:E132"/>
    <mergeCell ref="E62:E66"/>
    <mergeCell ref="E67:E71"/>
    <mergeCell ref="E57:E61"/>
    <mergeCell ref="F231:F232"/>
    <mergeCell ref="E229:E230"/>
    <mergeCell ref="E231:E232"/>
    <mergeCell ref="E233:E234"/>
    <mergeCell ref="E146:E147"/>
    <mergeCell ref="E138:E139"/>
    <mergeCell ref="A140:A147"/>
    <mergeCell ref="B140:B147"/>
    <mergeCell ref="C146:C147"/>
    <mergeCell ref="D146:D147"/>
    <mergeCell ref="A133:A135"/>
    <mergeCell ref="B133:B135"/>
    <mergeCell ref="A136:A139"/>
    <mergeCell ref="B136:B139"/>
    <mergeCell ref="D138:D139"/>
  </mergeCells>
  <printOptions horizontalCentered="1"/>
  <pageMargins left="0.55118110236220474" right="0.55118110236220474" top="0.51181102362204722" bottom="0.55118110236220474" header="0.15748031496062992" footer="0.19685039370078741"/>
  <pageSetup paperSize="8" scale="64" fitToHeight="0" orientation="landscape" useFirstPageNumber="1" horizontalDpi="300" verticalDpi="300" r:id="rId1"/>
  <headerFooter>
    <oddHeader>&amp;C&amp;12CIJENE VODNIH USLUGA ZA KORISNIKE U POSLOVNIM PROSTORIMA na dan 31. prosinca 2016.&amp;R&amp;12Prilog 2.</oddHeader>
    <oddFooter>Stranica &amp;P</oddFooter>
  </headerFooter>
  <rowBreaks count="5" manualBreakCount="5">
    <brk id="161" max="20" man="1"/>
    <brk id="230" max="20" man="1"/>
    <brk id="394" max="20" man="1"/>
    <brk id="599" max="20" man="1"/>
    <brk id="738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KUĆANSTVA 31.12.2016. PRINT</vt:lpstr>
      <vt:lpstr>List1</vt:lpstr>
      <vt:lpstr>POSL PROSTORI 31.12.2016. PRINT</vt:lpstr>
      <vt:lpstr>'KUĆANSTVA 31.12.2016. PRINT'!Ispis_naslova</vt:lpstr>
      <vt:lpstr>'POSL PROSTORI 31.12.2016. PRINT'!Ispis_naslova</vt:lpstr>
      <vt:lpstr>'KUĆANSTVA 31.12.2016. PRINT'!Podrucje_ispisa</vt:lpstr>
      <vt:lpstr>'POSL PROSTORI 31.12.2016. PRINT'!Podrucje_ispisa</vt:lpstr>
    </vt:vector>
  </TitlesOfParts>
  <Company>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Ana Štampar</cp:lastModifiedBy>
  <cp:lastPrinted>2017-06-12T19:34:46Z</cp:lastPrinted>
  <dcterms:created xsi:type="dcterms:W3CDTF">2014-07-12T22:26:45Z</dcterms:created>
  <dcterms:modified xsi:type="dcterms:W3CDTF">2019-03-13T09:47:02Z</dcterms:modified>
</cp:coreProperties>
</file>